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6380" windowHeight="8016" tabRatio="500" activeTab="3"/>
  </bookViews>
  <sheets>
    <sheet name="1" sheetId="1" r:id="rId1"/>
    <sheet name="4" sheetId="2" r:id="rId2"/>
    <sheet name="6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<sst xmlns="http://schemas.openxmlformats.org/spreadsheetml/2006/main" count="921" uniqueCount="267">
  <si>
    <t>Приложение № 1</t>
  </si>
  <si>
    <t>к решению Думы муниципального</t>
  </si>
  <si>
    <t>образования "Половинка"</t>
  </si>
  <si>
    <t>"О бюджете на 2020 год и плановый</t>
  </si>
  <si>
    <t>(тыс. рублей)</t>
  </si>
  <si>
    <t xml:space="preserve">Наименование </t>
  </si>
  <si>
    <t>Код бюджетной классификации</t>
  </si>
  <si>
    <t>Сумма</t>
  </si>
  <si>
    <t>НАЛОГОВЫЕ И НЕНАЛОГОВЫЕ ДОХОДЫ</t>
  </si>
  <si>
    <t>НАЛОГИ НА ПРИБЫЛЬ, ДОХОДЫ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</si>
  <si>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</si>
  <si>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</si>
  <si>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</si>
  <si>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</si>
  <si>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</si>
  <si>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</si>
  <si>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</si>
  <si>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r>
      <rPr>
        <sz val="12"/>
        <rFont val="Courier New"/>
        <family val="3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Courier New"/>
        <family val="3"/>
      </rPr>
      <t>1</t>
    </r>
    <r>
      <rPr>
        <sz val="12"/>
        <rFont val="Courier New"/>
        <family val="3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</si>
  <si>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</si>
  <si>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</si>
  <si>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rPr>
        <sz val="12"/>
        <rFont val="Courier New"/>
        <family val="3"/>
      </rP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2"/>
        <rFont val="Courier New"/>
        <family val="3"/>
      </rPr>
      <t>1</t>
    </r>
    <r>
      <rPr>
        <sz val="12"/>
        <rFont val="Courier New"/>
        <family val="3"/>
      </rPr>
      <t xml:space="preserve"> Налогового кодекса Российской Федерации</t>
    </r>
  </si>
  <si>
    <t>000 1 01 02040 01 0000 110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</si>
  <si>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</si>
  <si>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</si>
  <si>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</si>
  <si>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</si>
  <si>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</si>
  <si>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</si>
  <si>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</si>
  <si>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</si>
  <si>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</si>
  <si>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</si>
  <si>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</si>
  <si>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</si>
  <si>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</si>
  <si>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</si>
  <si>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</si>
  <si>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</si>
  <si>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</si>
  <si>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</si>
  <si>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</si>
  <si>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</si>
  <si>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</si>
  <si>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</si>
  <si>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</si>
  <si>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</si>
  <si>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</si>
  <si>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</si>
  <si>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</si>
  <si>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</si>
  <si>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000 1 08 04020 01 4000 110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</si>
  <si>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</si>
  <si>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</si>
  <si>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</si>
  <si>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</si>
  <si>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 землю, а также средства от   продажи   права   на    заключение договоров  аренды  указанных 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</si>
  <si>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</si>
  <si>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</si>
  <si>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</si>
  <si>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</si>
  <si>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</si>
  <si>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</si>
  <si>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</si>
  <si>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</si>
  <si>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</si>
  <si>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</si>
  <si>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</si>
  <si>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</si>
  <si>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</si>
  <si>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</si>
  <si>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</si>
  <si>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</si>
  <si>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</si>
  <si>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000 1 17 05050 10 0000 180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</si>
  <si>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</si>
  <si>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</si>
  <si>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</si>
  <si>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</si>
  <si>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</si>
  <si>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(район)</t>
  </si>
  <si>
    <t>Дотации бюджетам сельских поселений на поддержание мер по обеспечению сбалансированности бюджета</t>
  </si>
  <si>
    <t>000 2 02 15002 10 0000 151</t>
  </si>
  <si>
    <t>Прочие дотации бюджетам сельских поселений</t>
  </si>
  <si>
    <t>000 2 02 19999 10 0000 151</t>
  </si>
  <si>
    <t>Субсидии бюджетам бюджетной системы Российской Федерации (межбюджетные субсидии)</t>
  </si>
  <si>
    <t>Прочие субсидии</t>
  </si>
  <si>
    <t>000 2 02 29999 00 0000 151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</si>
  <si>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</si>
  <si>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</si>
  <si>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</si>
  <si>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</si>
  <si>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</si>
  <si>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</si>
  <si>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субвенции</t>
  </si>
  <si>
    <t>000 2 02 39999 00 0000 151</t>
  </si>
  <si>
    <t>Прочие субвенции бюджетам сельских поселений</t>
  </si>
  <si>
    <t>000 2 02 39999 10 0000 151</t>
  </si>
  <si>
    <t>Иные межбюджетные трансферты</t>
  </si>
  <si>
    <t>000 2 02 40000 00 0000 151</t>
  </si>
  <si>
    <t>Прочие межбюджетные трансферты, передаваемые бюджетам сельских поселений</t>
  </si>
  <si>
    <t>ИТОГО ДОХОДОВ</t>
  </si>
  <si>
    <t>008</t>
  </si>
  <si>
    <t>111 05025 10 0000 120</t>
  </si>
  <si>
    <t>202 15001 10 0000 150</t>
  </si>
  <si>
    <t>202 29999 10 0000 150</t>
  </si>
  <si>
    <t>202 35118 10 0000 150</t>
  </si>
  <si>
    <t>РАСПРЕДЕЛЕНИЕ БЮДЖЕТНЫХ АССИГНОВАНИЙ ПО РАЗДЕЛАМ И ПОДРАЗДЕЛАМ КЛАССИФИКАЦИИ РАСХОДОВ БЮДЖЕТОВ НА 2020 ГОД</t>
  </si>
  <si>
    <t>Наименование</t>
  </si>
  <si>
    <t>РзПР</t>
  </si>
  <si>
    <t>НЕПРОГРАММНЫЕ РАСХОДЫ</t>
  </si>
  <si>
    <t>ОБЩЕГОСУДАРСТВЕННЫЕ ВОПРОСЫ</t>
  </si>
  <si>
    <t>0100</t>
  </si>
  <si>
    <t>Функционирование Главы муниципального поселения</t>
  </si>
  <si>
    <t>0102</t>
  </si>
  <si>
    <t>Организационно-техническое обеспечение деятельности администрации муниципального образования "Половинка"</t>
  </si>
  <si>
    <t>0104</t>
  </si>
  <si>
    <t>Центральный аппарат</t>
  </si>
  <si>
    <t>Обеспечение проведения выборов и референдумов</t>
  </si>
  <si>
    <t>0107</t>
  </si>
  <si>
    <t>Резервный фонд исполнительного органа муниципального образования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</si>
  <si>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</si>
  <si>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</si>
  <si>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</si>
  <si>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</si>
  <si>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</si>
  <si>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Осуществление первичного воинского учета на территориях, где отсутствуют военные комиссариаты</t>
  </si>
  <si>
    <t>0203</t>
  </si>
  <si>
    <t>НАЦИОНАЛЬНАЯ ЭКОНОМИКА</t>
  </si>
  <si>
    <t>0400</t>
  </si>
  <si>
    <t>Общеэкономические вопросы</t>
  </si>
  <si>
    <t>0401</t>
  </si>
  <si>
    <t>СОЦИАЛЬНАЯ ПОЛИТИКА</t>
  </si>
  <si>
    <t>1000</t>
  </si>
  <si>
    <t>Пенсионное обеспечение</t>
  </si>
  <si>
    <t>1001</t>
  </si>
  <si>
    <t>МЕЖБЮДЖЕТНЫЕ ТРАНСФЕРТЫ</t>
  </si>
  <si>
    <t>1400</t>
  </si>
  <si>
    <t>Прочие межбюджетные трансферты</t>
  </si>
  <si>
    <t>1403</t>
  </si>
  <si>
    <t>Дорожное хозяйство</t>
  </si>
  <si>
    <t>0409</t>
  </si>
  <si>
    <t>Другие вопросы в области национальной эномики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</si>
  <si>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</si>
  <si>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</si>
  <si>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</si>
  <si>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</si>
  <si>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</si>
  <si>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</si>
  <si>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</si>
  <si>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</t>
  </si>
  <si>
    <t>0800</t>
  </si>
  <si>
    <t>Культура</t>
  </si>
  <si>
    <t>0801</t>
  </si>
  <si>
    <t>Дворци и дома культуры</t>
  </si>
  <si>
    <t>Библиотеки</t>
  </si>
  <si>
    <t>ФИЗКУЛЬТУРА И СПОРТ</t>
  </si>
  <si>
    <t>1100</t>
  </si>
  <si>
    <t xml:space="preserve">Физическая культура </t>
  </si>
  <si>
    <t>1101</t>
  </si>
  <si>
    <t>ИТОГО:</t>
  </si>
  <si>
    <t>Нераспределенные доходы</t>
  </si>
  <si>
    <t>РАСПРЕДЕЛЕНИЕ БЮДЖЕТНЫХ АССИГНОВАНИЙ ПО ЦЕЛЕВЫМ СТАТЬЯМ, ГРУППАМ ВИДОВ РАСХОДОВ, РАЗДЕЛАМ, ПОДРАЗДЕЛАМ КЛАССИФИКАЦИИ РАСХОДОВ БЮДЖЕТОВ НА 2020 ГОД</t>
  </si>
  <si>
    <t>КЦСР</t>
  </si>
  <si>
    <t>КВР</t>
  </si>
  <si>
    <t>9900000000</t>
  </si>
  <si>
    <t>9910000000</t>
  </si>
  <si>
    <t>Руководство и управление в сфере установленных функций органов местного самоуправления</t>
  </si>
  <si>
    <t>Функционирование высшего должностного лица муниципального образования</t>
  </si>
  <si>
    <t>9910140110</t>
  </si>
  <si>
    <t>120</t>
  </si>
  <si>
    <t>Фонд оплаты труда и страховые взносы</t>
  </si>
  <si>
    <t>Заработная плата</t>
  </si>
  <si>
    <t>121</t>
  </si>
  <si>
    <t>Начисления на выплаты по оплате труда</t>
  </si>
  <si>
    <t>129</t>
  </si>
  <si>
    <t>9910200000</t>
  </si>
  <si>
    <t>Функционирование исполнительных органов государственной власти местной администрации</t>
  </si>
  <si>
    <t>Расходы на выплаты персоналу местного самоуправления</t>
  </si>
  <si>
    <t>9910240110</t>
  </si>
  <si>
    <t>Расходы на обеспечение деятельности органа местного самоуправления</t>
  </si>
  <si>
    <t>Закупка товаров, работ и услуг для муниципальных нужд</t>
  </si>
  <si>
    <t>Иные закупки товаров, работ и улуг для муниципальных нужд</t>
  </si>
  <si>
    <t>Прочая закупка товаров, работ и услуг для муниципальных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</si>
  <si>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</si>
  <si>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</si>
  <si>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</si>
  <si>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Специальные расходы</t>
  </si>
  <si>
    <t>Резервные средства</t>
  </si>
  <si>
    <t>Осуществление областных государственных полномочий по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законами Иркутской области об административной ответственности</t>
  </si>
  <si>
    <t>9920100000</t>
  </si>
  <si>
    <t>9930000000</t>
  </si>
  <si>
    <t>9930Г49999</t>
  </si>
  <si>
    <t>9930А49999</t>
  </si>
  <si>
    <t>Расходы на обеспечение деятельности</t>
  </si>
  <si>
    <t>Выплата пенсии за выслугу лет гражданам, замещавшим должности муниципальной службы МО "Половинка"</t>
  </si>
  <si>
    <t>Социальное обеспечение и иные выплаты населению</t>
  </si>
  <si>
    <t>Передача полномочий в бюджет муниципального района</t>
  </si>
  <si>
    <t>Муниципальная программа "Развитие сети автомобильных дорог общего пользования местного значения в МО "Половинка" на 2017-2020 годы"</t>
  </si>
  <si>
    <t>9930В00000</t>
  </si>
  <si>
    <t>9930В49999</t>
  </si>
  <si>
    <t>Расходы на обеспечение деятельности (оказание услуг) муниципальных учреждений</t>
  </si>
  <si>
    <t>Финансовое обеспечение бюджетных учреждений на выполнение муниципального задания на оказание муниципальных услуг</t>
  </si>
  <si>
    <t>9930А00000</t>
  </si>
  <si>
    <t>Осуществление отдельных областных государственных полномочий в сфере водоснабжения и водоотведения</t>
  </si>
  <si>
    <t>ВЕДОМСТВЕННАЯ СТРУКТУРА РАСХОДОВ БЮДЖЕТА НА 2020 ГОД (ПО ГЛАВНЫМ РАСПОРЯДИТЕЛЯМ СРЕДСТВ БЮДЖЕТА, РАЗДЕЛАМ, ПОДРАЗДЕЛАМ, ЦЕЛЕВЫМ СТАТЬЯМ, ГРУППАМ ВИДОВ РАСХОДОВ КЛАССИФИКАЦИИ РАСХОДОВ БЮДЖЕТОВ)</t>
  </si>
  <si>
    <t>КВСР</t>
  </si>
  <si>
    <t>АДМИНИСТРАЦИЯ МО "ПОЛОВИНКА"</t>
  </si>
  <si>
    <t>244</t>
  </si>
  <si>
    <t>к   решению Думы муниципального</t>
  </si>
  <si>
    <t>"О  бюджете на 2020 год и плановый</t>
  </si>
  <si>
    <t>период 2021 и 2022 годов"</t>
  </si>
  <si>
    <t>Приложение № 8</t>
  </si>
  <si>
    <t>Приложение № 6</t>
  </si>
  <si>
    <t>Приложение № 4</t>
  </si>
  <si>
    <t>Муниципальная программа "Противодействие экстремизму и профилактика терроризма на территории муниципального образования «Половинка»</t>
  </si>
  <si>
    <t xml:space="preserve">Муниципальная программа "Пожарная безопасность на территории МО "Половинка" </t>
  </si>
  <si>
    <t xml:space="preserve">Муниципальная программа "Комплексные меры противодействия наркотикам и их незаконному обороту на территории МО «Половинка» </t>
  </si>
  <si>
    <t xml:space="preserve">Муниципальная программа "Развитие сети автомобильных дорог общего пользования местного значения в МО "Половинка" </t>
  </si>
  <si>
    <t>Обслуживание муниципального долга</t>
  </si>
  <si>
    <t>1301</t>
  </si>
  <si>
    <t>Другие вопросы в области охраны окружающей среды</t>
  </si>
  <si>
    <t>0605</t>
  </si>
  <si>
    <t>Другие вопросы в области национальной экономики</t>
  </si>
  <si>
    <t>0600</t>
  </si>
  <si>
    <t>99304S2971</t>
  </si>
  <si>
    <t>Реализация мероприятий в сфере охраны окружающей среды на 2020 год</t>
  </si>
  <si>
    <t>Муниципальная программа "Охрана окружающей среды в МО «Половинка» на 2019-2024 годы"</t>
  </si>
  <si>
    <t>ПОСТУПЛЕНИЕ ДОХОДОВ БЮДЖЕТА МО "ПОЛОВИНКА" НА 2020 ГОД</t>
  </si>
  <si>
    <t>202 40014 10 0000 150</t>
  </si>
  <si>
    <t xml:space="preserve">Субсидии бюджетам бюджетной системы Российской Федерации </t>
  </si>
  <si>
    <t>99305S2370</t>
  </si>
  <si>
    <t>Финансовое обеспечение бюджетных учреждений на иные цели</t>
  </si>
  <si>
    <t>99304S2370</t>
  </si>
  <si>
    <t>9930949999</t>
  </si>
  <si>
    <t>202 40000 00 0000 150</t>
  </si>
  <si>
    <t>202 30024 00 0000 150</t>
  </si>
  <si>
    <t>202 35118 00 0000 150</t>
  </si>
  <si>
    <t>202 30000 00 0000 150</t>
  </si>
  <si>
    <t>202 20000 00 0000 150</t>
  </si>
  <si>
    <t>200 00000 00 0000 000</t>
  </si>
  <si>
    <t>202 00000 00 0000 000</t>
  </si>
  <si>
    <t>202 10000 00 0000 150</t>
  </si>
  <si>
    <t>202 10001 00 0000 150</t>
  </si>
  <si>
    <t>101 00000 00 0000 000</t>
  </si>
  <si>
    <t>101 02000 01 0000 110</t>
  </si>
  <si>
    <t>101 02010 01 0000 110</t>
  </si>
  <si>
    <t>101 02021 01 0000 110</t>
  </si>
  <si>
    <t>101 02030 01 0000 110</t>
  </si>
  <si>
    <t>103 00000 00 0000 000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</si>
  <si>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</si>
  <si>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</si>
  <si>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</si>
  <si>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</si>
  <si>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</si>
  <si>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</si>
  <si>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105 03010 01 0000 110</t>
  </si>
  <si>
    <t>106 00000 00 0000 000</t>
  </si>
  <si>
    <t>106 01000 00 0000 110</t>
  </si>
  <si>
    <t>106 01030 00 0000 110</t>
  </si>
  <si>
    <t>106 06000 00 0000 110</t>
  </si>
  <si>
    <t>106 06030 00 0000 110</t>
  </si>
  <si>
    <t>106 06033 10 0000 110</t>
  </si>
  <si>
    <t>106 06040 00 0000 110</t>
  </si>
  <si>
    <t>106 06043 10 0000 110</t>
  </si>
  <si>
    <t>108 00000 00 0000 000</t>
  </si>
  <si>
    <t>108 04020 01 0000 110</t>
  </si>
  <si>
    <t>111 05020 00 0000 120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</si>
</sst>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0_р_._-;\-* #,##0.00_р_._-;_-* \-??_р_._-;_-@_-"/>
    <numFmt numFmtId="175" formatCode="0.000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vertAlign val="superscript"/>
      <sz val="12"/>
      <name val="Courier New"/>
      <family val="3"/>
    </font>
    <font>
      <sz val="10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8"/>
      <name val="Arial Cyr"/>
      <family val="0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4" fillId="32" borderId="0" xfId="53" applyFont="1" applyFill="1" applyAlignment="1">
      <alignment horizontal="right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1" fontId="5" fillId="32" borderId="10" xfId="53" applyNumberFormat="1" applyFont="1" applyFill="1" applyBorder="1" applyAlignment="1">
      <alignment horizontal="center" vertical="center" wrapText="1"/>
      <protection/>
    </xf>
    <xf numFmtId="3" fontId="5" fillId="32" borderId="10" xfId="53" applyNumberFormat="1" applyFont="1" applyFill="1" applyBorder="1" applyAlignment="1" applyProtection="1">
      <alignment horizontal="left" vertical="center" wrapText="1"/>
      <protection locked="0"/>
    </xf>
    <xf numFmtId="172" fontId="5" fillId="0" borderId="11" xfId="0" applyNumberFormat="1" applyFont="1" applyFill="1" applyBorder="1" applyAlignment="1">
      <alignment vertical="center"/>
    </xf>
    <xf numFmtId="3" fontId="4" fillId="32" borderId="10" xfId="53" applyNumberFormat="1" applyFont="1" applyFill="1" applyBorder="1" applyAlignment="1" applyProtection="1">
      <alignment horizontal="left" vertical="center" wrapText="1"/>
      <protection locked="0"/>
    </xf>
    <xf numFmtId="172" fontId="4" fillId="0" borderId="10" xfId="0" applyNumberFormat="1" applyFont="1" applyFill="1" applyBorder="1" applyAlignment="1">
      <alignment vertical="center"/>
    </xf>
    <xf numFmtId="3" fontId="4" fillId="32" borderId="10" xfId="53" applyNumberFormat="1" applyFont="1" applyFill="1" applyBorder="1" applyAlignment="1" applyProtection="1">
      <alignment horizontal="left" vertical="center" wrapText="1" indent="1"/>
      <protection locked="0"/>
    </xf>
    <xf numFmtId="3" fontId="4" fillId="32" borderId="10" xfId="53" applyNumberFormat="1" applyFont="1" applyFill="1" applyBorder="1" applyAlignment="1" applyProtection="1">
      <alignment horizontal="left" vertical="center" wrapText="1" indent="2"/>
      <protection locked="0"/>
    </xf>
    <xf numFmtId="3" fontId="4" fillId="32" borderId="10" xfId="53" applyNumberFormat="1" applyFont="1" applyFill="1" applyBorder="1" applyAlignment="1" applyProtection="1">
      <alignment horizontal="left" vertical="center" wrapText="1" indent="3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61" applyNumberFormat="1" applyFont="1" applyFill="1" applyBorder="1" applyAlignment="1" applyProtection="1">
      <alignment horizontal="right" vertical="center"/>
      <protection/>
    </xf>
    <xf numFmtId="172" fontId="4" fillId="0" borderId="10" xfId="61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10" xfId="61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33" applyNumberFormat="1" applyFont="1" applyFill="1" applyBorder="1" applyAlignment="1">
      <alignment horizontal="right" vertical="center" readingOrder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5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72" fontId="3" fillId="0" borderId="0" xfId="0" applyNumberFormat="1" applyFont="1" applyAlignment="1">
      <alignment horizontal="right"/>
    </xf>
    <xf numFmtId="0" fontId="8" fillId="0" borderId="10" xfId="33" applyNumberFormat="1" applyFont="1" applyFill="1" applyBorder="1" applyAlignment="1">
      <alignment horizontal="left" vertical="center" readingOrder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33" applyNumberFormat="1" applyFont="1" applyFill="1" applyBorder="1" applyAlignment="1">
      <alignment horizontal="right" readingOrder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32" borderId="10" xfId="53" applyNumberFormat="1" applyFont="1" applyFill="1" applyBorder="1" applyAlignment="1" applyProtection="1">
      <alignment horizontal="center" vertical="center" wrapText="1"/>
      <protection/>
    </xf>
    <xf numFmtId="172" fontId="7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8" fillId="0" borderId="0" xfId="33" applyNumberFormat="1" applyFont="1" applyFill="1" applyBorder="1" applyAlignment="1">
      <alignment horizontal="center" wrapText="1" readingOrder="1"/>
      <protection/>
    </xf>
    <xf numFmtId="0" fontId="9" fillId="0" borderId="14" xfId="33" applyNumberFormat="1" applyFont="1" applyFill="1" applyBorder="1" applyAlignment="1">
      <alignment horizontal="righ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="89" zoomScaleNormal="89" zoomScalePageLayoutView="0" workbookViewId="0" topLeftCell="A61">
      <selection activeCell="D71" sqref="D71"/>
    </sheetView>
  </sheetViews>
  <sheetFormatPr defaultColWidth="9.00390625" defaultRowHeight="12.75"/>
  <cols>
    <col min="1" max="1" width="100.375" style="1" customWidth="1"/>
    <col min="2" max="2" width="35.50390625" style="1" customWidth="1"/>
    <col min="3" max="3" width="16.00390625" style="1" customWidth="1"/>
    <col min="4" max="13" width="10.375" style="1" customWidth="1"/>
    <col min="14" max="16384" width="8.875" style="1" customWidth="1"/>
  </cols>
  <sheetData>
    <row r="1" spans="1:3" ht="17.25" customHeight="1">
      <c r="A1" s="2"/>
      <c r="B1" s="71"/>
      <c r="C1" s="72"/>
    </row>
    <row r="2" spans="1:3" ht="15">
      <c r="A2" s="2"/>
      <c r="B2" s="79" t="s">
        <v>0</v>
      </c>
      <c r="C2" s="79"/>
    </row>
    <row r="3" spans="1:3" ht="15">
      <c r="A3" s="2"/>
      <c r="B3" s="79" t="s">
        <v>1</v>
      </c>
      <c r="C3" s="79"/>
    </row>
    <row r="4" spans="1:3" ht="15">
      <c r="A4" s="2"/>
      <c r="B4" s="79" t="s">
        <v>2</v>
      </c>
      <c r="C4" s="79"/>
    </row>
    <row r="5" spans="1:3" ht="15">
      <c r="A5" s="2"/>
      <c r="B5" s="79" t="s">
        <v>3</v>
      </c>
      <c r="C5" s="79"/>
    </row>
    <row r="6" spans="1:3" ht="15">
      <c r="A6" s="2"/>
      <c r="B6" s="79" t="s">
        <v>210</v>
      </c>
      <c r="C6" s="79"/>
    </row>
    <row r="7" spans="1:3" ht="15.75">
      <c r="A7" s="80" t="s">
        <v>227</v>
      </c>
      <c r="B7" s="80"/>
      <c r="C7" s="80"/>
    </row>
    <row r="8" spans="1:3" ht="15.75">
      <c r="A8" s="4"/>
      <c r="B8" s="4"/>
      <c r="C8" s="5" t="s">
        <v>4</v>
      </c>
    </row>
    <row r="9" spans="1:3" ht="32.25">
      <c r="A9" s="6" t="s">
        <v>5</v>
      </c>
      <c r="B9" s="6" t="s">
        <v>6</v>
      </c>
      <c r="C9" s="7" t="s">
        <v>7</v>
      </c>
    </row>
    <row r="10" spans="1:3" ht="15.75">
      <c r="A10" s="8" t="s">
        <v>8</v>
      </c>
      <c r="B10" s="73">
        <v>10000000000000000</v>
      </c>
      <c r="C10" s="9">
        <f>C11+C20+C26+C28+C47+C41</f>
        <v>2283.3</v>
      </c>
    </row>
    <row r="11" spans="1:3" ht="34.5" customHeight="1">
      <c r="A11" s="10" t="s">
        <v>9</v>
      </c>
      <c r="B11" s="15" t="s">
        <v>243</v>
      </c>
      <c r="C11" s="11">
        <f>C15</f>
        <v>244.1</v>
      </c>
    </row>
    <row r="12" spans="1:3" ht="0" customHeight="1" hidden="1">
      <c r="A12" s="12" t="s">
        <v>10</v>
      </c>
      <c r="B12" s="15" t="s">
        <v>11</v>
      </c>
      <c r="C12" s="11"/>
    </row>
    <row r="13" spans="1:3" ht="30.75" hidden="1">
      <c r="A13" s="13" t="s">
        <v>12</v>
      </c>
      <c r="B13" s="15" t="s">
        <v>13</v>
      </c>
      <c r="C13" s="11"/>
    </row>
    <row r="14" spans="1:3" ht="46.5" hidden="1">
      <c r="A14" s="14" t="s">
        <v>14</v>
      </c>
      <c r="B14" s="15" t="s">
        <v>15</v>
      </c>
      <c r="C14" s="11"/>
    </row>
    <row r="15" spans="1:3" ht="15">
      <c r="A15" s="10" t="s">
        <v>16</v>
      </c>
      <c r="B15" s="15" t="s">
        <v>244</v>
      </c>
      <c r="C15" s="11">
        <f>C16+C17+C18+C19</f>
        <v>244.1</v>
      </c>
    </row>
    <row r="16" spans="1:3" ht="65.25">
      <c r="A16" s="10" t="s">
        <v>17</v>
      </c>
      <c r="B16" s="15" t="s">
        <v>245</v>
      </c>
      <c r="C16" s="11">
        <v>242.1</v>
      </c>
    </row>
    <row r="17" spans="1:3" ht="93">
      <c r="A17" s="10" t="s">
        <v>18</v>
      </c>
      <c r="B17" s="15" t="s">
        <v>246</v>
      </c>
      <c r="C17" s="11">
        <v>1</v>
      </c>
    </row>
    <row r="18" spans="1:3" ht="56.25" customHeight="1">
      <c r="A18" s="10" t="s">
        <v>19</v>
      </c>
      <c r="B18" s="15" t="s">
        <v>247</v>
      </c>
      <c r="C18" s="11">
        <v>1</v>
      </c>
    </row>
    <row r="19" spans="1:3" ht="99" customHeight="1" hidden="1">
      <c r="A19" s="10" t="s">
        <v>20</v>
      </c>
      <c r="B19" s="15" t="s">
        <v>21</v>
      </c>
      <c r="C19" s="11"/>
    </row>
    <row r="20" spans="1:3" ht="30.75">
      <c r="A20" s="10" t="s">
        <v>22</v>
      </c>
      <c r="B20" s="15" t="s">
        <v>248</v>
      </c>
      <c r="C20" s="11">
        <f>C21</f>
        <v>1048.1999999999998</v>
      </c>
    </row>
    <row r="21" spans="1:3" ht="30.75">
      <c r="A21" s="10" t="s">
        <v>23</v>
      </c>
      <c r="B21" s="15" t="s">
        <v>249</v>
      </c>
      <c r="C21" s="11">
        <f>C22+C23+C24+C25</f>
        <v>1048.1999999999998</v>
      </c>
    </row>
    <row r="22" spans="1:3" ht="62.25">
      <c r="A22" s="10" t="s">
        <v>24</v>
      </c>
      <c r="B22" s="15" t="s">
        <v>250</v>
      </c>
      <c r="C22" s="11">
        <v>480.3</v>
      </c>
    </row>
    <row r="23" spans="1:3" ht="62.25">
      <c r="A23" s="10" t="s">
        <v>25</v>
      </c>
      <c r="B23" s="15" t="s">
        <v>251</v>
      </c>
      <c r="C23" s="11">
        <v>2.5</v>
      </c>
    </row>
    <row r="24" spans="1:3" ht="62.25">
      <c r="A24" s="10" t="s">
        <v>26</v>
      </c>
      <c r="B24" s="15" t="s">
        <v>252</v>
      </c>
      <c r="C24" s="11">
        <v>627.3</v>
      </c>
    </row>
    <row r="25" spans="1:3" ht="62.25">
      <c r="A25" s="10" t="s">
        <v>27</v>
      </c>
      <c r="B25" s="15" t="s">
        <v>253</v>
      </c>
      <c r="C25" s="11">
        <v>-61.9</v>
      </c>
    </row>
    <row r="26" spans="1:3" ht="15">
      <c r="A26" s="10" t="s">
        <v>28</v>
      </c>
      <c r="B26" s="15" t="s">
        <v>254</v>
      </c>
      <c r="C26" s="11">
        <f>C27</f>
        <v>232.7</v>
      </c>
    </row>
    <row r="27" spans="1:3" ht="15">
      <c r="A27" s="10" t="s">
        <v>29</v>
      </c>
      <c r="B27" s="15" t="s">
        <v>255</v>
      </c>
      <c r="C27" s="11">
        <v>232.7</v>
      </c>
    </row>
    <row r="28" spans="1:3" ht="15">
      <c r="A28" s="10" t="s">
        <v>30</v>
      </c>
      <c r="B28" s="15" t="s">
        <v>256</v>
      </c>
      <c r="C28" s="11">
        <f>C29+C36+C31+C33</f>
        <v>749.5000000000001</v>
      </c>
    </row>
    <row r="29" spans="1:3" ht="15">
      <c r="A29" s="10" t="s">
        <v>31</v>
      </c>
      <c r="B29" s="15" t="s">
        <v>257</v>
      </c>
      <c r="C29" s="11">
        <f>C30</f>
        <v>16.1</v>
      </c>
    </row>
    <row r="30" spans="1:3" ht="33" customHeight="1">
      <c r="A30" s="10" t="s">
        <v>32</v>
      </c>
      <c r="B30" s="15" t="s">
        <v>258</v>
      </c>
      <c r="C30" s="11">
        <v>16.1</v>
      </c>
    </row>
    <row r="31" spans="1:3" ht="30.75" hidden="1">
      <c r="A31" s="10" t="s">
        <v>33</v>
      </c>
      <c r="B31" s="15" t="s">
        <v>34</v>
      </c>
      <c r="C31" s="11"/>
    </row>
    <row r="32" spans="1:3" ht="29.25" customHeight="1" hidden="1">
      <c r="A32" s="10" t="s">
        <v>35</v>
      </c>
      <c r="B32" s="15" t="s">
        <v>36</v>
      </c>
      <c r="C32" s="11"/>
    </row>
    <row r="33" spans="1:3" ht="14.25" customHeight="1" hidden="1">
      <c r="A33" s="10" t="s">
        <v>37</v>
      </c>
      <c r="B33" s="15" t="s">
        <v>38</v>
      </c>
      <c r="C33" s="11"/>
    </row>
    <row r="34" spans="1:3" ht="30.75" hidden="1">
      <c r="A34" s="10" t="s">
        <v>39</v>
      </c>
      <c r="B34" s="15" t="s">
        <v>40</v>
      </c>
      <c r="C34" s="11"/>
    </row>
    <row r="35" spans="1:3" ht="15.75" customHeight="1" hidden="1">
      <c r="A35" s="10" t="s">
        <v>41</v>
      </c>
      <c r="B35" s="15" t="s">
        <v>42</v>
      </c>
      <c r="C35" s="11"/>
    </row>
    <row r="36" spans="1:3" ht="15">
      <c r="A36" s="10" t="s">
        <v>43</v>
      </c>
      <c r="B36" s="15" t="s">
        <v>259</v>
      </c>
      <c r="C36" s="11">
        <f>C37+C39</f>
        <v>733.4000000000001</v>
      </c>
    </row>
    <row r="37" spans="1:3" ht="15">
      <c r="A37" s="10" t="s">
        <v>44</v>
      </c>
      <c r="B37" s="15" t="s">
        <v>260</v>
      </c>
      <c r="C37" s="11">
        <f>C38</f>
        <v>478.6</v>
      </c>
    </row>
    <row r="38" spans="1:3" ht="30.75">
      <c r="A38" s="10" t="s">
        <v>45</v>
      </c>
      <c r="B38" s="15" t="s">
        <v>261</v>
      </c>
      <c r="C38" s="11">
        <f>340.6+138</f>
        <v>478.6</v>
      </c>
    </row>
    <row r="39" spans="1:3" ht="15">
      <c r="A39" s="10" t="s">
        <v>46</v>
      </c>
      <c r="B39" s="15" t="s">
        <v>262</v>
      </c>
      <c r="C39" s="11">
        <f>C40</f>
        <v>254.8</v>
      </c>
    </row>
    <row r="40" spans="1:3" ht="31.5" customHeight="1">
      <c r="A40" s="10" t="s">
        <v>47</v>
      </c>
      <c r="B40" s="15" t="s">
        <v>263</v>
      </c>
      <c r="C40" s="11">
        <v>254.8</v>
      </c>
    </row>
    <row r="41" spans="1:3" ht="15" customHeight="1">
      <c r="A41" s="10" t="s">
        <v>48</v>
      </c>
      <c r="B41" s="15" t="s">
        <v>264</v>
      </c>
      <c r="C41" s="11">
        <v>5</v>
      </c>
    </row>
    <row r="42" spans="1:3" ht="90" customHeight="1">
      <c r="A42" s="10" t="s">
        <v>49</v>
      </c>
      <c r="B42" s="15" t="s">
        <v>265</v>
      </c>
      <c r="C42" s="11">
        <v>5</v>
      </c>
    </row>
    <row r="43" spans="1:3" ht="46.5" customHeight="1" hidden="1">
      <c r="A43" s="10" t="s">
        <v>49</v>
      </c>
      <c r="B43" s="15" t="s">
        <v>50</v>
      </c>
      <c r="C43" s="11">
        <v>5</v>
      </c>
    </row>
    <row r="44" spans="1:3" ht="2.25" customHeight="1" hidden="1">
      <c r="A44" s="10" t="s">
        <v>51</v>
      </c>
      <c r="B44" s="15" t="s">
        <v>52</v>
      </c>
      <c r="C44" s="11"/>
    </row>
    <row r="45" spans="1:3" ht="15" customHeight="1" hidden="1">
      <c r="A45" s="10" t="s">
        <v>53</v>
      </c>
      <c r="B45" s="15" t="s">
        <v>54</v>
      </c>
      <c r="C45" s="11"/>
    </row>
    <row r="46" spans="1:3" ht="78" customHeight="1">
      <c r="A46" s="10" t="s">
        <v>55</v>
      </c>
      <c r="B46" s="15" t="s">
        <v>266</v>
      </c>
      <c r="C46" s="11">
        <f>C47</f>
        <v>3.8</v>
      </c>
    </row>
    <row r="47" spans="1:3" ht="69.75" customHeight="1">
      <c r="A47" s="10" t="s">
        <v>56</v>
      </c>
      <c r="B47" s="15" t="s">
        <v>102</v>
      </c>
      <c r="C47" s="11">
        <v>3.8</v>
      </c>
    </row>
    <row r="48" spans="1:3" ht="18" customHeight="1" hidden="1">
      <c r="A48" s="10" t="s">
        <v>57</v>
      </c>
      <c r="B48" s="75" t="s">
        <v>58</v>
      </c>
      <c r="C48" s="11"/>
    </row>
    <row r="49" spans="1:3" ht="24" customHeight="1" hidden="1">
      <c r="A49" s="10" t="s">
        <v>59</v>
      </c>
      <c r="B49" s="75" t="s">
        <v>60</v>
      </c>
      <c r="C49" s="11"/>
    </row>
    <row r="50" spans="1:3" ht="21" customHeight="1" hidden="1">
      <c r="A50" s="10" t="s">
        <v>61</v>
      </c>
      <c r="B50" s="75" t="s">
        <v>62</v>
      </c>
      <c r="C50" s="11"/>
    </row>
    <row r="51" spans="1:3" ht="15" customHeight="1" hidden="1">
      <c r="A51" s="10" t="s">
        <v>63</v>
      </c>
      <c r="B51" s="15" t="s">
        <v>64</v>
      </c>
      <c r="C51" s="11"/>
    </row>
    <row r="52" spans="1:3" ht="30.75" customHeight="1" hidden="1">
      <c r="A52" s="10" t="s">
        <v>65</v>
      </c>
      <c r="B52" s="75" t="s">
        <v>66</v>
      </c>
      <c r="C52" s="11"/>
    </row>
    <row r="53" spans="1:3" ht="21" customHeight="1" hidden="1">
      <c r="A53" s="10" t="s">
        <v>67</v>
      </c>
      <c r="B53" s="75" t="s">
        <v>68</v>
      </c>
      <c r="C53" s="11"/>
    </row>
    <row r="54" spans="1:3" ht="12" customHeight="1" hidden="1">
      <c r="A54" s="10" t="s">
        <v>69</v>
      </c>
      <c r="B54" s="75" t="s">
        <v>70</v>
      </c>
      <c r="C54" s="11"/>
    </row>
    <row r="55" spans="1:3" ht="33" customHeight="1" hidden="1">
      <c r="A55" s="10" t="s">
        <v>71</v>
      </c>
      <c r="B55" s="75" t="s">
        <v>72</v>
      </c>
      <c r="C55" s="11"/>
    </row>
    <row r="56" spans="1:3" ht="10.5" customHeight="1" hidden="1">
      <c r="A56" s="10" t="s">
        <v>56</v>
      </c>
      <c r="B56" s="75" t="s">
        <v>73</v>
      </c>
      <c r="C56" s="11"/>
    </row>
    <row r="57" spans="1:3" ht="35.25" customHeight="1">
      <c r="A57" s="8" t="s">
        <v>74</v>
      </c>
      <c r="B57" s="74" t="s">
        <v>239</v>
      </c>
      <c r="C57" s="16">
        <f>C58</f>
        <v>10860.529999999999</v>
      </c>
    </row>
    <row r="58" spans="1:3" ht="30.75">
      <c r="A58" s="10" t="s">
        <v>75</v>
      </c>
      <c r="B58" s="18" t="s">
        <v>240</v>
      </c>
      <c r="C58" s="17">
        <f>C59+C66+C68+C77</f>
        <v>10860.529999999999</v>
      </c>
    </row>
    <row r="59" spans="1:3" ht="30.75">
      <c r="A59" s="10" t="s">
        <v>76</v>
      </c>
      <c r="B59" s="18" t="s">
        <v>241</v>
      </c>
      <c r="C59" s="17">
        <f>C60</f>
        <v>8466.4</v>
      </c>
    </row>
    <row r="60" spans="1:3" ht="15">
      <c r="A60" s="10" t="s">
        <v>77</v>
      </c>
      <c r="B60" s="18" t="s">
        <v>242</v>
      </c>
      <c r="C60" s="17">
        <f>C61+C63+C64+C62</f>
        <v>8466.4</v>
      </c>
    </row>
    <row r="61" spans="1:3" ht="33" customHeight="1">
      <c r="A61" s="10" t="s">
        <v>78</v>
      </c>
      <c r="B61" s="18" t="s">
        <v>103</v>
      </c>
      <c r="C61" s="11">
        <v>142.6</v>
      </c>
    </row>
    <row r="62" spans="1:3" ht="30" customHeight="1">
      <c r="A62" s="10" t="s">
        <v>79</v>
      </c>
      <c r="B62" s="18" t="s">
        <v>103</v>
      </c>
      <c r="C62" s="11">
        <v>8323.8</v>
      </c>
    </row>
    <row r="63" spans="1:3" ht="11.25" customHeight="1" hidden="1">
      <c r="A63" s="10" t="s">
        <v>80</v>
      </c>
      <c r="B63" s="18" t="s">
        <v>81</v>
      </c>
      <c r="C63" s="11"/>
    </row>
    <row r="64" spans="1:3" ht="19.5" customHeight="1" hidden="1">
      <c r="A64" s="10" t="s">
        <v>82</v>
      </c>
      <c r="B64" s="18" t="s">
        <v>83</v>
      </c>
      <c r="C64" s="11"/>
    </row>
    <row r="65" spans="1:3" ht="33" customHeight="1">
      <c r="A65" s="10" t="s">
        <v>84</v>
      </c>
      <c r="B65" s="18" t="s">
        <v>238</v>
      </c>
      <c r="C65" s="11">
        <f>C66</f>
        <v>2223.9</v>
      </c>
    </row>
    <row r="66" spans="1:3" ht="24" customHeight="1" hidden="1">
      <c r="A66" s="10" t="s">
        <v>85</v>
      </c>
      <c r="B66" s="18" t="s">
        <v>86</v>
      </c>
      <c r="C66" s="17">
        <f>C67</f>
        <v>2223.9</v>
      </c>
    </row>
    <row r="67" spans="1:3" ht="32.25" customHeight="1">
      <c r="A67" s="10" t="s">
        <v>229</v>
      </c>
      <c r="B67" s="18" t="s">
        <v>104</v>
      </c>
      <c r="C67" s="11">
        <f>408+1815.9</f>
        <v>2223.9</v>
      </c>
    </row>
    <row r="68" spans="1:3" ht="30" customHeight="1">
      <c r="A68" s="10" t="s">
        <v>87</v>
      </c>
      <c r="B68" s="18" t="s">
        <v>237</v>
      </c>
      <c r="C68" s="17">
        <f>C69+C71+C73</f>
        <v>126.3</v>
      </c>
    </row>
    <row r="69" spans="1:3" ht="33" customHeight="1">
      <c r="A69" s="10" t="s">
        <v>88</v>
      </c>
      <c r="B69" s="18" t="s">
        <v>236</v>
      </c>
      <c r="C69" s="17">
        <f>C70</f>
        <v>125.6</v>
      </c>
    </row>
    <row r="70" spans="1:3" ht="30.75" customHeight="1">
      <c r="A70" s="10" t="s">
        <v>89</v>
      </c>
      <c r="B70" s="18" t="s">
        <v>105</v>
      </c>
      <c r="C70" s="17">
        <v>125.6</v>
      </c>
    </row>
    <row r="71" spans="1:3" ht="30.75">
      <c r="A71" s="10" t="s">
        <v>90</v>
      </c>
      <c r="B71" s="18" t="s">
        <v>235</v>
      </c>
      <c r="C71" s="17">
        <f>C72</f>
        <v>0.7</v>
      </c>
    </row>
    <row r="72" spans="1:3" ht="58.5" customHeight="1" hidden="1">
      <c r="A72" s="10" t="s">
        <v>91</v>
      </c>
      <c r="B72" s="18" t="s">
        <v>92</v>
      </c>
      <c r="C72" s="17">
        <v>0.7</v>
      </c>
    </row>
    <row r="73" spans="1:3" ht="18" customHeight="1" hidden="1">
      <c r="A73" s="10" t="s">
        <v>93</v>
      </c>
      <c r="B73" s="18" t="s">
        <v>94</v>
      </c>
      <c r="C73" s="17"/>
    </row>
    <row r="74" spans="1:3" ht="18" customHeight="1" hidden="1">
      <c r="A74" s="10" t="s">
        <v>95</v>
      </c>
      <c r="B74" s="18" t="s">
        <v>96</v>
      </c>
      <c r="C74" s="17"/>
    </row>
    <row r="75" spans="1:3" ht="18" customHeight="1" hidden="1">
      <c r="A75" s="10" t="s">
        <v>97</v>
      </c>
      <c r="B75" s="18" t="s">
        <v>98</v>
      </c>
      <c r="C75" s="17"/>
    </row>
    <row r="76" spans="1:3" ht="21.75" customHeight="1">
      <c r="A76" s="10" t="s">
        <v>97</v>
      </c>
      <c r="B76" s="18" t="s">
        <v>234</v>
      </c>
      <c r="C76" s="17">
        <f>C77</f>
        <v>43.93</v>
      </c>
    </row>
    <row r="77" spans="1:3" ht="38.25" customHeight="1">
      <c r="A77" s="10" t="s">
        <v>99</v>
      </c>
      <c r="B77" s="78" t="s">
        <v>228</v>
      </c>
      <c r="C77" s="19">
        <v>43.93</v>
      </c>
    </row>
    <row r="78" spans="1:3" ht="18" customHeight="1">
      <c r="A78" s="20" t="s">
        <v>100</v>
      </c>
      <c r="B78" s="15"/>
      <c r="C78" s="19">
        <f>C10+C57</f>
        <v>13143.829999999998</v>
      </c>
    </row>
    <row r="80" ht="15">
      <c r="D80" s="21"/>
    </row>
    <row r="81" ht="15">
      <c r="C81" s="22"/>
    </row>
  </sheetData>
  <sheetProtection selectLockedCells="1" selectUnlockedCells="1"/>
  <mergeCells count="6">
    <mergeCell ref="B6:C6"/>
    <mergeCell ref="A7:C7"/>
    <mergeCell ref="B2:C2"/>
    <mergeCell ref="B3:C3"/>
    <mergeCell ref="B4:C4"/>
    <mergeCell ref="B5:C5"/>
  </mergeCells>
  <printOptions/>
  <pageMargins left="0.31496062992125984" right="0.31496062992125984" top="0.7480314960629921" bottom="0.7480314960629921" header="0.5118110236220472" footer="0.5118110236220472"/>
  <pageSetup fitToHeight="2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9">
      <selection activeCell="C31" sqref="C31"/>
    </sheetView>
  </sheetViews>
  <sheetFormatPr defaultColWidth="9.00390625" defaultRowHeight="12.75"/>
  <cols>
    <col min="1" max="1" width="80.375" style="1" customWidth="1"/>
    <col min="2" max="2" width="13.625" style="1" customWidth="1"/>
    <col min="3" max="3" width="19.00390625" style="24" customWidth="1"/>
    <col min="4" max="16384" width="8.875" style="1" customWidth="1"/>
  </cols>
  <sheetData>
    <row r="1" spans="1:3" ht="15">
      <c r="A1" s="69"/>
      <c r="B1" s="69"/>
      <c r="C1" s="69"/>
    </row>
    <row r="2" spans="1:3" ht="15">
      <c r="A2" s="69"/>
      <c r="B2" s="69" t="s">
        <v>213</v>
      </c>
      <c r="C2" s="69"/>
    </row>
    <row r="3" spans="1:3" ht="15">
      <c r="A3" s="69"/>
      <c r="B3" s="69" t="s">
        <v>208</v>
      </c>
      <c r="C3" s="69"/>
    </row>
    <row r="4" spans="1:3" ht="15">
      <c r="A4" s="69"/>
      <c r="B4" s="69" t="s">
        <v>2</v>
      </c>
      <c r="C4" s="69"/>
    </row>
    <row r="5" spans="1:3" ht="15">
      <c r="A5" s="69"/>
      <c r="B5" s="70" t="s">
        <v>209</v>
      </c>
      <c r="C5" s="69"/>
    </row>
    <row r="6" spans="1:3" ht="15">
      <c r="A6" s="69"/>
      <c r="B6" s="69" t="s">
        <v>210</v>
      </c>
      <c r="C6" s="69"/>
    </row>
    <row r="7" spans="1:3" ht="40.5" customHeight="1">
      <c r="A7" s="81" t="s">
        <v>106</v>
      </c>
      <c r="B7" s="81"/>
      <c r="C7" s="81"/>
    </row>
    <row r="8" spans="1:3" ht="30.75" customHeight="1">
      <c r="A8" s="25"/>
      <c r="B8" s="3"/>
      <c r="C8" s="66" t="s">
        <v>4</v>
      </c>
    </row>
    <row r="9" spans="1:3" ht="19.5" customHeight="1">
      <c r="A9" s="26" t="s">
        <v>107</v>
      </c>
      <c r="B9" s="26" t="s">
        <v>108</v>
      </c>
      <c r="C9" s="26" t="s">
        <v>7</v>
      </c>
    </row>
    <row r="10" spans="1:3" ht="18" customHeight="1">
      <c r="A10" s="27" t="s">
        <v>109</v>
      </c>
      <c r="B10" s="26"/>
      <c r="C10" s="28"/>
    </row>
    <row r="11" spans="1:3" ht="18" customHeight="1">
      <c r="A11" s="27" t="s">
        <v>110</v>
      </c>
      <c r="B11" s="29" t="s">
        <v>111</v>
      </c>
      <c r="C11" s="30">
        <f>C12+C13+C16+C17+C15</f>
        <v>5098.072</v>
      </c>
    </row>
    <row r="12" spans="1:3" ht="18" customHeight="1">
      <c r="A12" s="27" t="s">
        <v>112</v>
      </c>
      <c r="B12" s="31" t="s">
        <v>113</v>
      </c>
      <c r="C12" s="32">
        <v>924.972</v>
      </c>
    </row>
    <row r="13" spans="1:3" ht="29.25" customHeight="1">
      <c r="A13" s="33" t="s">
        <v>114</v>
      </c>
      <c r="B13" s="34" t="s">
        <v>115</v>
      </c>
      <c r="C13" s="32">
        <f>C14</f>
        <v>3935.4</v>
      </c>
    </row>
    <row r="14" spans="1:3" ht="18" customHeight="1">
      <c r="A14" s="33" t="s">
        <v>116</v>
      </c>
      <c r="B14" s="34" t="s">
        <v>115</v>
      </c>
      <c r="C14" s="32">
        <v>3935.4</v>
      </c>
    </row>
    <row r="15" spans="1:3" ht="18" customHeight="1">
      <c r="A15" s="35" t="s">
        <v>117</v>
      </c>
      <c r="B15" s="34" t="s">
        <v>118</v>
      </c>
      <c r="C15" s="32">
        <v>210</v>
      </c>
    </row>
    <row r="16" spans="1:3" ht="35.25" customHeight="1">
      <c r="A16" s="35" t="s">
        <v>119</v>
      </c>
      <c r="B16" s="34" t="s">
        <v>120</v>
      </c>
      <c r="C16" s="32">
        <v>15</v>
      </c>
    </row>
    <row r="17" spans="1:3" ht="18" customHeight="1">
      <c r="A17" s="35" t="s">
        <v>121</v>
      </c>
      <c r="B17" s="34" t="s">
        <v>122</v>
      </c>
      <c r="C17" s="32">
        <v>12.7</v>
      </c>
    </row>
    <row r="18" spans="1:3" ht="18" customHeight="1">
      <c r="A18" s="35" t="s">
        <v>123</v>
      </c>
      <c r="B18" s="36" t="s">
        <v>124</v>
      </c>
      <c r="C18" s="30">
        <f>C19</f>
        <v>125.6</v>
      </c>
    </row>
    <row r="19" spans="1:3" ht="33" customHeight="1">
      <c r="A19" s="35" t="s">
        <v>125</v>
      </c>
      <c r="B19" s="34" t="s">
        <v>126</v>
      </c>
      <c r="C19" s="32">
        <v>125.6</v>
      </c>
    </row>
    <row r="20" spans="1:3" ht="18" customHeight="1">
      <c r="A20" s="35" t="s">
        <v>127</v>
      </c>
      <c r="B20" s="36" t="s">
        <v>128</v>
      </c>
      <c r="C20" s="30">
        <f>C21</f>
        <v>0</v>
      </c>
    </row>
    <row r="21" spans="1:3" ht="18" customHeight="1">
      <c r="A21" s="37" t="s">
        <v>129</v>
      </c>
      <c r="B21" s="34" t="s">
        <v>130</v>
      </c>
      <c r="C21" s="32">
        <v>0</v>
      </c>
    </row>
    <row r="22" spans="1:3" ht="18" customHeight="1">
      <c r="A22" s="35" t="s">
        <v>131</v>
      </c>
      <c r="B22" s="36" t="s">
        <v>132</v>
      </c>
      <c r="C22" s="30">
        <f>C23</f>
        <v>270</v>
      </c>
    </row>
    <row r="23" spans="1:3" ht="18" customHeight="1">
      <c r="A23" s="35" t="s">
        <v>133</v>
      </c>
      <c r="B23" s="34" t="s">
        <v>134</v>
      </c>
      <c r="C23" s="32">
        <v>270</v>
      </c>
    </row>
    <row r="24" spans="1:3" ht="18" customHeight="1">
      <c r="A24" s="37" t="s">
        <v>135</v>
      </c>
      <c r="B24" s="38" t="s">
        <v>136</v>
      </c>
      <c r="C24" s="30">
        <f>C25</f>
        <v>399.877</v>
      </c>
    </row>
    <row r="25" spans="1:3" ht="18" customHeight="1">
      <c r="A25" s="37" t="s">
        <v>137</v>
      </c>
      <c r="B25" s="39" t="s">
        <v>138</v>
      </c>
      <c r="C25" s="32">
        <v>399.877</v>
      </c>
    </row>
    <row r="26" spans="1:3" ht="18" customHeight="1">
      <c r="A26" s="37" t="s">
        <v>127</v>
      </c>
      <c r="B26" s="38" t="s">
        <v>128</v>
      </c>
      <c r="C26" s="30">
        <f>C27+C28</f>
        <v>1527.3000000000002</v>
      </c>
    </row>
    <row r="27" spans="1:3" ht="18" customHeight="1">
      <c r="A27" s="37" t="s">
        <v>139</v>
      </c>
      <c r="B27" s="39" t="s">
        <v>140</v>
      </c>
      <c r="C27" s="32">
        <f>973.2+479.1+75</f>
        <v>1527.3000000000002</v>
      </c>
    </row>
    <row r="28" spans="1:3" ht="18" customHeight="1" hidden="1">
      <c r="A28" s="40" t="s">
        <v>222</v>
      </c>
      <c r="B28" s="34" t="s">
        <v>142</v>
      </c>
      <c r="C28" s="32">
        <v>0</v>
      </c>
    </row>
    <row r="29" spans="1:3" ht="18" customHeight="1">
      <c r="A29" s="35" t="s">
        <v>143</v>
      </c>
      <c r="B29" s="36" t="s">
        <v>144</v>
      </c>
      <c r="C29" s="30">
        <f>C30+C31</f>
        <v>297.3</v>
      </c>
    </row>
    <row r="30" spans="1:3" ht="18" customHeight="1">
      <c r="A30" s="35" t="s">
        <v>145</v>
      </c>
      <c r="B30" s="34" t="s">
        <v>146</v>
      </c>
      <c r="C30" s="32">
        <v>284.3</v>
      </c>
    </row>
    <row r="31" spans="1:3" ht="18" customHeight="1">
      <c r="A31" s="35" t="s">
        <v>147</v>
      </c>
      <c r="B31" s="34" t="s">
        <v>148</v>
      </c>
      <c r="C31" s="32">
        <v>13</v>
      </c>
    </row>
    <row r="32" spans="1:3" ht="18" customHeight="1">
      <c r="A32" s="35" t="s">
        <v>220</v>
      </c>
      <c r="B32" s="36" t="s">
        <v>223</v>
      </c>
      <c r="C32" s="30">
        <v>1853</v>
      </c>
    </row>
    <row r="33" spans="1:3" ht="18" customHeight="1">
      <c r="A33" s="35" t="s">
        <v>149</v>
      </c>
      <c r="B33" s="36" t="s">
        <v>150</v>
      </c>
      <c r="C33" s="30">
        <f>C34</f>
        <v>4516.5</v>
      </c>
    </row>
    <row r="34" spans="1:3" ht="18" customHeight="1">
      <c r="A34" s="35" t="s">
        <v>151</v>
      </c>
      <c r="B34" s="34" t="s">
        <v>152</v>
      </c>
      <c r="C34" s="32">
        <f>C35+C36</f>
        <v>4516.5</v>
      </c>
    </row>
    <row r="35" spans="1:3" ht="18" customHeight="1">
      <c r="A35" s="35" t="s">
        <v>153</v>
      </c>
      <c r="B35" s="34" t="s">
        <v>152</v>
      </c>
      <c r="C35" s="32">
        <f>2292.4+1038.6</f>
        <v>3331</v>
      </c>
    </row>
    <row r="36" spans="1:3" ht="18" customHeight="1">
      <c r="A36" s="35" t="s">
        <v>154</v>
      </c>
      <c r="B36" s="34" t="s">
        <v>152</v>
      </c>
      <c r="C36" s="32">
        <v>1185.5</v>
      </c>
    </row>
    <row r="37" spans="1:3" ht="18" customHeight="1">
      <c r="A37" s="35" t="s">
        <v>155</v>
      </c>
      <c r="B37" s="36" t="s">
        <v>156</v>
      </c>
      <c r="C37" s="41">
        <f>C38</f>
        <v>40</v>
      </c>
    </row>
    <row r="38" spans="1:3" ht="18" customHeight="1">
      <c r="A38" s="40" t="s">
        <v>157</v>
      </c>
      <c r="B38" s="34" t="s">
        <v>158</v>
      </c>
      <c r="C38" s="42">
        <v>40</v>
      </c>
    </row>
    <row r="39" spans="1:3" ht="18" customHeight="1">
      <c r="A39" s="40" t="s">
        <v>218</v>
      </c>
      <c r="B39" s="34" t="s">
        <v>219</v>
      </c>
      <c r="C39" s="42">
        <v>1</v>
      </c>
    </row>
    <row r="40" spans="1:3" ht="18" customHeight="1">
      <c r="A40" s="40" t="s">
        <v>159</v>
      </c>
      <c r="B40" s="34"/>
      <c r="C40" s="45">
        <f>C11+C18+C20+C24+C26+C29+C33+C37+C22+C32+C39</f>
        <v>14128.649000000001</v>
      </c>
    </row>
    <row r="42" ht="15">
      <c r="C42" s="43"/>
    </row>
    <row r="43" ht="15">
      <c r="C43" s="43"/>
    </row>
    <row r="71" ht="12.75" customHeight="1"/>
  </sheetData>
  <sheetProtection selectLockedCells="1" selectUnlockedCells="1"/>
  <mergeCells count="1">
    <mergeCell ref="A7:C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zoomScalePageLayoutView="0" workbookViewId="0" topLeftCell="A2">
      <selection activeCell="F126" sqref="F126"/>
    </sheetView>
  </sheetViews>
  <sheetFormatPr defaultColWidth="9.00390625" defaultRowHeight="12.75"/>
  <cols>
    <col min="1" max="1" width="70.875" style="1" customWidth="1"/>
    <col min="2" max="2" width="19.00390625" style="46" customWidth="1"/>
    <col min="3" max="3" width="10.50390625" style="46" customWidth="1"/>
    <col min="4" max="4" width="8.50390625" style="1" customWidth="1"/>
    <col min="5" max="5" width="11.50390625" style="24" customWidth="1"/>
    <col min="6" max="16384" width="8.875" style="1" customWidth="1"/>
  </cols>
  <sheetData>
    <row r="1" spans="1:5" ht="15">
      <c r="A1" s="68"/>
      <c r="B1" s="69"/>
      <c r="C1" s="68"/>
      <c r="D1" s="68"/>
      <c r="E1" s="68"/>
    </row>
    <row r="2" spans="1:5" ht="15">
      <c r="A2" s="68"/>
      <c r="B2" s="69" t="s">
        <v>212</v>
      </c>
      <c r="C2" s="68"/>
      <c r="D2" s="68"/>
      <c r="E2" s="68"/>
    </row>
    <row r="3" spans="1:5" ht="15">
      <c r="A3" s="68"/>
      <c r="B3" s="69" t="s">
        <v>208</v>
      </c>
      <c r="C3" s="68"/>
      <c r="D3" s="68"/>
      <c r="E3" s="68"/>
    </row>
    <row r="4" spans="1:5" ht="15">
      <c r="A4" s="68"/>
      <c r="B4" s="69" t="s">
        <v>2</v>
      </c>
      <c r="C4" s="68"/>
      <c r="D4" s="68"/>
      <c r="E4" s="68"/>
    </row>
    <row r="5" spans="1:5" ht="15">
      <c r="A5" s="68"/>
      <c r="B5" s="70" t="s">
        <v>209</v>
      </c>
      <c r="C5" s="68"/>
      <c r="D5" s="68"/>
      <c r="E5" s="68"/>
    </row>
    <row r="6" spans="1:5" ht="15">
      <c r="A6" s="68"/>
      <c r="B6" s="69" t="s">
        <v>210</v>
      </c>
      <c r="C6" s="68"/>
      <c r="D6" s="68"/>
      <c r="E6" s="68"/>
    </row>
    <row r="7" spans="1:5" ht="57.75" customHeight="1">
      <c r="A7" s="81" t="s">
        <v>161</v>
      </c>
      <c r="B7" s="81"/>
      <c r="C7" s="81"/>
      <c r="D7" s="81"/>
      <c r="E7" s="81"/>
    </row>
    <row r="8" spans="1:5" ht="24" customHeight="1">
      <c r="A8" s="25"/>
      <c r="B8" s="47"/>
      <c r="C8" s="47"/>
      <c r="D8" s="82" t="s">
        <v>4</v>
      </c>
      <c r="E8" s="82"/>
    </row>
    <row r="9" spans="1:5" ht="19.5" customHeight="1">
      <c r="A9" s="26" t="s">
        <v>107</v>
      </c>
      <c r="B9" s="26" t="s">
        <v>162</v>
      </c>
      <c r="C9" s="26" t="s">
        <v>163</v>
      </c>
      <c r="D9" s="26" t="s">
        <v>108</v>
      </c>
      <c r="E9" s="26" t="s">
        <v>7</v>
      </c>
    </row>
    <row r="10" spans="1:5" ht="19.5" customHeight="1">
      <c r="A10" s="27" t="s">
        <v>109</v>
      </c>
      <c r="B10" s="29" t="s">
        <v>164</v>
      </c>
      <c r="C10" s="29"/>
      <c r="D10" s="26"/>
      <c r="E10" s="28"/>
    </row>
    <row r="11" spans="1:5" ht="19.5" customHeight="1">
      <c r="A11" s="27" t="s">
        <v>110</v>
      </c>
      <c r="B11" s="29"/>
      <c r="C11" s="29"/>
      <c r="D11" s="29" t="s">
        <v>111</v>
      </c>
      <c r="E11" s="30">
        <f>E12+E18+E35+E38+E32</f>
        <v>5098.016</v>
      </c>
    </row>
    <row r="12" spans="1:5" ht="15.75">
      <c r="A12" s="27" t="s">
        <v>112</v>
      </c>
      <c r="B12" s="29" t="s">
        <v>165</v>
      </c>
      <c r="C12" s="29"/>
      <c r="D12" s="31" t="s">
        <v>113</v>
      </c>
      <c r="E12" s="32">
        <f>E13</f>
        <v>924.972</v>
      </c>
    </row>
    <row r="13" spans="1:5" ht="32.25">
      <c r="A13" s="35" t="s">
        <v>166</v>
      </c>
      <c r="B13" s="48">
        <v>9910100000</v>
      </c>
      <c r="C13" s="48">
        <v>100</v>
      </c>
      <c r="D13" s="34" t="s">
        <v>113</v>
      </c>
      <c r="E13" s="32">
        <f>E14</f>
        <v>924.972</v>
      </c>
    </row>
    <row r="14" spans="1:5" ht="30.75">
      <c r="A14" s="49" t="s">
        <v>167</v>
      </c>
      <c r="B14" s="31" t="s">
        <v>168</v>
      </c>
      <c r="C14" s="31" t="s">
        <v>169</v>
      </c>
      <c r="D14" s="50" t="s">
        <v>113</v>
      </c>
      <c r="E14" s="32">
        <f>E16+E17</f>
        <v>924.972</v>
      </c>
    </row>
    <row r="15" spans="1:5" ht="15">
      <c r="A15" s="49" t="s">
        <v>170</v>
      </c>
      <c r="B15" s="31" t="s">
        <v>168</v>
      </c>
      <c r="C15" s="31" t="s">
        <v>169</v>
      </c>
      <c r="D15" s="50" t="s">
        <v>113</v>
      </c>
      <c r="E15" s="32">
        <f>E16+E17</f>
        <v>924.972</v>
      </c>
    </row>
    <row r="16" spans="1:5" ht="15">
      <c r="A16" s="49" t="s">
        <v>171</v>
      </c>
      <c r="B16" s="31" t="s">
        <v>168</v>
      </c>
      <c r="C16" s="31" t="s">
        <v>172</v>
      </c>
      <c r="D16" s="34" t="s">
        <v>113</v>
      </c>
      <c r="E16" s="32">
        <v>710.424</v>
      </c>
    </row>
    <row r="17" spans="1:5" ht="15">
      <c r="A17" s="49" t="s">
        <v>173</v>
      </c>
      <c r="B17" s="31" t="s">
        <v>168</v>
      </c>
      <c r="C17" s="31" t="s">
        <v>174</v>
      </c>
      <c r="D17" s="34" t="s">
        <v>113</v>
      </c>
      <c r="E17" s="32">
        <v>214.548</v>
      </c>
    </row>
    <row r="18" spans="1:6" ht="48">
      <c r="A18" s="33" t="s">
        <v>114</v>
      </c>
      <c r="B18" s="51" t="s">
        <v>165</v>
      </c>
      <c r="C18" s="51"/>
      <c r="D18" s="34" t="s">
        <v>115</v>
      </c>
      <c r="E18" s="32">
        <f>E19</f>
        <v>3935.344</v>
      </c>
      <c r="F18" s="21"/>
    </row>
    <row r="19" spans="1:5" ht="15.75">
      <c r="A19" s="33" t="s">
        <v>116</v>
      </c>
      <c r="B19" s="51" t="s">
        <v>175</v>
      </c>
      <c r="C19" s="51"/>
      <c r="D19" s="34" t="s">
        <v>115</v>
      </c>
      <c r="E19" s="32">
        <f>E20+E25+E29</f>
        <v>3935.344</v>
      </c>
    </row>
    <row r="20" spans="1:5" ht="30.75">
      <c r="A20" s="52" t="s">
        <v>176</v>
      </c>
      <c r="B20" s="53">
        <v>9910240110</v>
      </c>
      <c r="C20" s="53">
        <v>100</v>
      </c>
      <c r="D20" s="34" t="s">
        <v>115</v>
      </c>
      <c r="E20" s="32">
        <f>E21</f>
        <v>2935.495</v>
      </c>
    </row>
    <row r="21" spans="1:5" ht="32.25">
      <c r="A21" s="40" t="s">
        <v>177</v>
      </c>
      <c r="B21" s="48">
        <v>9910240110</v>
      </c>
      <c r="C21" s="48">
        <v>120</v>
      </c>
      <c r="D21" s="34" t="s">
        <v>115</v>
      </c>
      <c r="E21" s="32">
        <f>E23+E24</f>
        <v>2935.495</v>
      </c>
    </row>
    <row r="22" spans="1:5" ht="15.75">
      <c r="A22" s="49" t="s">
        <v>170</v>
      </c>
      <c r="B22" s="48">
        <v>9910240110</v>
      </c>
      <c r="C22" s="48">
        <v>120</v>
      </c>
      <c r="D22" s="34" t="s">
        <v>115</v>
      </c>
      <c r="E22" s="32">
        <f>E23+E24</f>
        <v>2935.495</v>
      </c>
    </row>
    <row r="23" spans="1:5" ht="15">
      <c r="A23" s="49" t="s">
        <v>171</v>
      </c>
      <c r="B23" s="31" t="s">
        <v>178</v>
      </c>
      <c r="C23" s="31" t="s">
        <v>172</v>
      </c>
      <c r="D23" s="34" t="s">
        <v>115</v>
      </c>
      <c r="E23" s="32">
        <v>2254.605</v>
      </c>
    </row>
    <row r="24" spans="1:5" ht="15">
      <c r="A24" s="49" t="s">
        <v>173</v>
      </c>
      <c r="B24" s="31" t="s">
        <v>178</v>
      </c>
      <c r="C24" s="31" t="s">
        <v>174</v>
      </c>
      <c r="D24" s="34" t="s">
        <v>115</v>
      </c>
      <c r="E24" s="32">
        <v>680.89</v>
      </c>
    </row>
    <row r="25" spans="1:5" ht="32.25">
      <c r="A25" s="40" t="s">
        <v>179</v>
      </c>
      <c r="B25" s="48">
        <v>9910240190</v>
      </c>
      <c r="C25" s="48"/>
      <c r="D25" s="34" t="s">
        <v>115</v>
      </c>
      <c r="E25" s="32">
        <f>E26</f>
        <v>898.4999999999999</v>
      </c>
    </row>
    <row r="26" spans="1:5" ht="32.25">
      <c r="A26" s="40" t="s">
        <v>180</v>
      </c>
      <c r="B26" s="48">
        <v>9910240190</v>
      </c>
      <c r="C26" s="48">
        <v>200</v>
      </c>
      <c r="D26" s="34" t="s">
        <v>115</v>
      </c>
      <c r="E26" s="32">
        <f>E27</f>
        <v>898.4999999999999</v>
      </c>
    </row>
    <row r="27" spans="1:5" ht="32.25" hidden="1">
      <c r="A27" s="40" t="s">
        <v>181</v>
      </c>
      <c r="B27" s="48">
        <v>9910240190</v>
      </c>
      <c r="C27" s="48">
        <v>240</v>
      </c>
      <c r="D27" s="34" t="s">
        <v>115</v>
      </c>
      <c r="E27" s="32">
        <f>E28</f>
        <v>898.4999999999999</v>
      </c>
    </row>
    <row r="28" spans="1:5" ht="30.75">
      <c r="A28" s="44" t="s">
        <v>182</v>
      </c>
      <c r="B28" s="53">
        <v>9910240190</v>
      </c>
      <c r="C28" s="53">
        <v>244</v>
      </c>
      <c r="D28" s="34" t="s">
        <v>115</v>
      </c>
      <c r="E28" s="32">
        <f>890-2.1+3.8+6.8</f>
        <v>898.4999999999999</v>
      </c>
    </row>
    <row r="29" spans="1:5" ht="15.75">
      <c r="A29" s="35" t="s">
        <v>183</v>
      </c>
      <c r="B29" s="53">
        <v>9910240190</v>
      </c>
      <c r="C29" s="53">
        <v>800</v>
      </c>
      <c r="D29" s="34" t="s">
        <v>115</v>
      </c>
      <c r="E29" s="32">
        <f>E30</f>
        <v>101.34899999999999</v>
      </c>
    </row>
    <row r="30" spans="1:5" ht="21" customHeight="1">
      <c r="A30" s="52" t="s">
        <v>184</v>
      </c>
      <c r="B30" s="53">
        <v>9910240190</v>
      </c>
      <c r="C30" s="53">
        <v>850</v>
      </c>
      <c r="D30" s="34" t="s">
        <v>115</v>
      </c>
      <c r="E30" s="32">
        <f>E31</f>
        <v>101.34899999999999</v>
      </c>
    </row>
    <row r="31" spans="1:5" ht="30.75" customHeight="1">
      <c r="A31" s="52" t="s">
        <v>185</v>
      </c>
      <c r="B31" s="53">
        <v>9910240190</v>
      </c>
      <c r="C31" s="53">
        <v>851</v>
      </c>
      <c r="D31" s="34" t="s">
        <v>115</v>
      </c>
      <c r="E31" s="32">
        <f>97.752+3.597</f>
        <v>101.34899999999999</v>
      </c>
    </row>
    <row r="32" spans="1:5" ht="14.25" customHeight="1">
      <c r="A32" s="35" t="s">
        <v>117</v>
      </c>
      <c r="B32" s="53">
        <v>9910640190</v>
      </c>
      <c r="C32" s="53"/>
      <c r="D32" s="34" t="s">
        <v>118</v>
      </c>
      <c r="E32" s="32">
        <f>E33</f>
        <v>210</v>
      </c>
    </row>
    <row r="33" spans="1:5" ht="26.25" customHeight="1">
      <c r="A33" s="35" t="s">
        <v>183</v>
      </c>
      <c r="B33" s="53">
        <v>9910640190</v>
      </c>
      <c r="C33" s="53">
        <v>800</v>
      </c>
      <c r="D33" s="34" t="s">
        <v>118</v>
      </c>
      <c r="E33" s="32">
        <f>E34</f>
        <v>210</v>
      </c>
    </row>
    <row r="34" spans="1:5" ht="23.25" customHeight="1">
      <c r="A34" s="52" t="s">
        <v>186</v>
      </c>
      <c r="B34" s="53">
        <v>9910640190</v>
      </c>
      <c r="C34" s="53">
        <v>880</v>
      </c>
      <c r="D34" s="34" t="s">
        <v>118</v>
      </c>
      <c r="E34" s="32">
        <v>210</v>
      </c>
    </row>
    <row r="35" spans="1:5" ht="32.25">
      <c r="A35" s="35" t="s">
        <v>119</v>
      </c>
      <c r="B35" s="48">
        <v>9910300000</v>
      </c>
      <c r="C35" s="48"/>
      <c r="D35" s="34" t="s">
        <v>120</v>
      </c>
      <c r="E35" s="32">
        <f>E36</f>
        <v>15</v>
      </c>
    </row>
    <row r="36" spans="1:5" ht="18" customHeight="1">
      <c r="A36" s="35" t="s">
        <v>183</v>
      </c>
      <c r="B36" s="48">
        <v>9910349120</v>
      </c>
      <c r="C36" s="48">
        <v>800</v>
      </c>
      <c r="D36" s="34" t="s">
        <v>120</v>
      </c>
      <c r="E36" s="32">
        <f>E37</f>
        <v>15</v>
      </c>
    </row>
    <row r="37" spans="1:5" ht="16.5" customHeight="1">
      <c r="A37" s="52" t="s">
        <v>187</v>
      </c>
      <c r="B37" s="53">
        <v>9910349120</v>
      </c>
      <c r="C37" s="53">
        <v>870</v>
      </c>
      <c r="D37" s="34" t="s">
        <v>120</v>
      </c>
      <c r="E37" s="32">
        <v>15</v>
      </c>
    </row>
    <row r="38" spans="1:5" ht="24" customHeight="1">
      <c r="A38" s="35" t="s">
        <v>121</v>
      </c>
      <c r="B38" s="48"/>
      <c r="C38" s="48"/>
      <c r="D38" s="34" t="s">
        <v>122</v>
      </c>
      <c r="E38" s="32">
        <f>E48+E42</f>
        <v>12.7</v>
      </c>
    </row>
    <row r="39" spans="1:5" ht="16.5" customHeight="1" hidden="1">
      <c r="A39" s="40" t="s">
        <v>180</v>
      </c>
      <c r="B39" s="48">
        <v>9920149999</v>
      </c>
      <c r="C39" s="48">
        <v>200</v>
      </c>
      <c r="D39" s="34" t="s">
        <v>122</v>
      </c>
      <c r="E39" s="32">
        <f>E40</f>
        <v>2</v>
      </c>
    </row>
    <row r="40" spans="1:5" ht="32.25" hidden="1">
      <c r="A40" s="40" t="s">
        <v>181</v>
      </c>
      <c r="B40" s="48">
        <v>9920149999</v>
      </c>
      <c r="C40" s="48">
        <v>240</v>
      </c>
      <c r="D40" s="34" t="s">
        <v>122</v>
      </c>
      <c r="E40" s="32">
        <f>E41</f>
        <v>2</v>
      </c>
    </row>
    <row r="41" spans="1:5" ht="36.75" customHeight="1">
      <c r="A41" s="44" t="s">
        <v>182</v>
      </c>
      <c r="B41" s="53">
        <v>9920149999</v>
      </c>
      <c r="C41" s="53">
        <v>244</v>
      </c>
      <c r="D41" s="34" t="s">
        <v>122</v>
      </c>
      <c r="E41" s="32">
        <v>2</v>
      </c>
    </row>
    <row r="42" spans="1:5" ht="96.75" customHeight="1">
      <c r="A42" s="40" t="s">
        <v>188</v>
      </c>
      <c r="B42" s="54">
        <v>9920173150</v>
      </c>
      <c r="C42" s="54"/>
      <c r="D42" s="55" t="s">
        <v>122</v>
      </c>
      <c r="E42" s="30">
        <f>E43</f>
        <v>0.7</v>
      </c>
    </row>
    <row r="43" spans="1:5" ht="32.25">
      <c r="A43" s="40" t="s">
        <v>179</v>
      </c>
      <c r="B43" s="48">
        <v>9920173150</v>
      </c>
      <c r="C43" s="48">
        <v>200</v>
      </c>
      <c r="D43" s="36" t="s">
        <v>122</v>
      </c>
      <c r="E43" s="30">
        <f>E44</f>
        <v>0.7</v>
      </c>
    </row>
    <row r="44" spans="1:5" ht="32.25">
      <c r="A44" s="40" t="s">
        <v>180</v>
      </c>
      <c r="B44" s="48">
        <v>9920173150</v>
      </c>
      <c r="C44" s="48">
        <v>240</v>
      </c>
      <c r="D44" s="36" t="s">
        <v>122</v>
      </c>
      <c r="E44" s="30">
        <f>E45</f>
        <v>0.7</v>
      </c>
    </row>
    <row r="45" spans="1:5" ht="32.25">
      <c r="A45" s="40" t="s">
        <v>181</v>
      </c>
      <c r="B45" s="48">
        <v>9920173150</v>
      </c>
      <c r="C45" s="48">
        <v>244</v>
      </c>
      <c r="D45" s="36" t="s">
        <v>122</v>
      </c>
      <c r="E45" s="30">
        <f>E46</f>
        <v>0.7</v>
      </c>
    </row>
    <row r="46" spans="1:5" ht="33" customHeight="1">
      <c r="A46" s="44" t="s">
        <v>182</v>
      </c>
      <c r="B46" s="56" t="s">
        <v>189</v>
      </c>
      <c r="C46" s="29"/>
      <c r="D46" s="34" t="s">
        <v>122</v>
      </c>
      <c r="E46" s="32">
        <v>0.7</v>
      </c>
    </row>
    <row r="47" spans="1:5" ht="13.5" customHeight="1" hidden="1">
      <c r="A47" s="27" t="s">
        <v>110</v>
      </c>
      <c r="B47" s="56"/>
      <c r="C47" s="29"/>
      <c r="D47" s="34"/>
      <c r="E47" s="32"/>
    </row>
    <row r="48" spans="1:5" ht="13.5" customHeight="1" hidden="1">
      <c r="A48" s="35" t="s">
        <v>121</v>
      </c>
      <c r="B48" s="51" t="s">
        <v>190</v>
      </c>
      <c r="C48" s="29"/>
      <c r="D48" s="36" t="s">
        <v>111</v>
      </c>
      <c r="E48" s="30">
        <f>E53+E57+E49</f>
        <v>12</v>
      </c>
    </row>
    <row r="49" spans="1:5" ht="49.5" customHeight="1">
      <c r="A49" s="44" t="s">
        <v>216</v>
      </c>
      <c r="B49" s="54">
        <v>9930849999</v>
      </c>
      <c r="C49" s="54"/>
      <c r="D49" s="55" t="s">
        <v>122</v>
      </c>
      <c r="E49" s="30">
        <v>1</v>
      </c>
    </row>
    <row r="50" spans="1:5" ht="13.5" customHeight="1">
      <c r="A50" s="40" t="s">
        <v>180</v>
      </c>
      <c r="B50" s="54">
        <v>9930849999</v>
      </c>
      <c r="C50" s="48">
        <v>200</v>
      </c>
      <c r="D50" s="36" t="s">
        <v>122</v>
      </c>
      <c r="E50" s="30">
        <v>1</v>
      </c>
    </row>
    <row r="51" spans="1:5" ht="32.25">
      <c r="A51" s="40" t="s">
        <v>181</v>
      </c>
      <c r="B51" s="54">
        <v>9930849999</v>
      </c>
      <c r="C51" s="48">
        <v>240</v>
      </c>
      <c r="D51" s="36" t="s">
        <v>122</v>
      </c>
      <c r="E51" s="30">
        <v>1</v>
      </c>
    </row>
    <row r="52" spans="1:5" ht="30.75">
      <c r="A52" s="44" t="s">
        <v>182</v>
      </c>
      <c r="B52" s="57">
        <v>9930849999</v>
      </c>
      <c r="C52" s="53">
        <v>244</v>
      </c>
      <c r="D52" s="34" t="s">
        <v>122</v>
      </c>
      <c r="E52" s="32">
        <v>1</v>
      </c>
    </row>
    <row r="53" spans="1:5" ht="31.5">
      <c r="A53" s="44" t="s">
        <v>215</v>
      </c>
      <c r="B53" s="54" t="s">
        <v>191</v>
      </c>
      <c r="C53" s="48"/>
      <c r="D53" s="36" t="s">
        <v>122</v>
      </c>
      <c r="E53" s="30">
        <f>E54</f>
        <v>10</v>
      </c>
    </row>
    <row r="54" spans="1:5" ht="32.25">
      <c r="A54" s="40" t="s">
        <v>180</v>
      </c>
      <c r="B54" s="54" t="s">
        <v>191</v>
      </c>
      <c r="C54" s="48">
        <v>200</v>
      </c>
      <c r="D54" s="36" t="s">
        <v>122</v>
      </c>
      <c r="E54" s="30">
        <f>E55</f>
        <v>10</v>
      </c>
    </row>
    <row r="55" spans="1:5" ht="32.25">
      <c r="A55" s="40" t="s">
        <v>181</v>
      </c>
      <c r="B55" s="54" t="s">
        <v>191</v>
      </c>
      <c r="C55" s="48">
        <v>240</v>
      </c>
      <c r="D55" s="34" t="s">
        <v>122</v>
      </c>
      <c r="E55" s="32">
        <f>E56</f>
        <v>10</v>
      </c>
    </row>
    <row r="56" spans="1:5" ht="30.75">
      <c r="A56" s="44" t="s">
        <v>182</v>
      </c>
      <c r="B56" s="54" t="s">
        <v>191</v>
      </c>
      <c r="C56" s="53">
        <v>244</v>
      </c>
      <c r="D56" s="34" t="s">
        <v>122</v>
      </c>
      <c r="E56" s="30">
        <v>10</v>
      </c>
    </row>
    <row r="57" spans="1:5" ht="46.5">
      <c r="A57" s="44" t="s">
        <v>214</v>
      </c>
      <c r="B57" s="54" t="s">
        <v>192</v>
      </c>
      <c r="C57" s="54">
        <v>244</v>
      </c>
      <c r="D57" s="55" t="s">
        <v>122</v>
      </c>
      <c r="E57" s="30">
        <v>1</v>
      </c>
    </row>
    <row r="58" spans="1:5" ht="32.25">
      <c r="A58" s="40" t="s">
        <v>180</v>
      </c>
      <c r="B58" s="54" t="s">
        <v>192</v>
      </c>
      <c r="C58" s="48">
        <v>200</v>
      </c>
      <c r="D58" s="36" t="s">
        <v>122</v>
      </c>
      <c r="E58" s="30">
        <v>1</v>
      </c>
    </row>
    <row r="59" spans="1:5" ht="32.25">
      <c r="A59" s="40" t="s">
        <v>181</v>
      </c>
      <c r="B59" s="54" t="s">
        <v>192</v>
      </c>
      <c r="C59" s="48">
        <v>240</v>
      </c>
      <c r="D59" s="36" t="s">
        <v>122</v>
      </c>
      <c r="E59" s="30">
        <v>1</v>
      </c>
    </row>
    <row r="60" spans="1:5" ht="30.75">
      <c r="A60" s="44" t="s">
        <v>182</v>
      </c>
      <c r="B60" s="57" t="s">
        <v>192</v>
      </c>
      <c r="C60" s="53">
        <v>244</v>
      </c>
      <c r="D60" s="34" t="s">
        <v>122</v>
      </c>
      <c r="E60" s="32">
        <v>1</v>
      </c>
    </row>
    <row r="61" spans="1:5" ht="15.75">
      <c r="A61" s="35" t="s">
        <v>123</v>
      </c>
      <c r="B61" s="48"/>
      <c r="C61" s="48"/>
      <c r="D61" s="36" t="s">
        <v>124</v>
      </c>
      <c r="E61" s="30">
        <f>E62</f>
        <v>125.60000000000001</v>
      </c>
    </row>
    <row r="62" spans="1:5" ht="32.25">
      <c r="A62" s="35" t="s">
        <v>125</v>
      </c>
      <c r="B62" s="48">
        <v>9920200000</v>
      </c>
      <c r="C62" s="48"/>
      <c r="D62" s="34" t="s">
        <v>126</v>
      </c>
      <c r="E62" s="32">
        <f>E63</f>
        <v>125.60000000000001</v>
      </c>
    </row>
    <row r="63" spans="1:5" ht="32.25">
      <c r="A63" s="58" t="s">
        <v>166</v>
      </c>
      <c r="B63" s="53">
        <v>9920251180</v>
      </c>
      <c r="C63" s="53"/>
      <c r="D63" s="34" t="s">
        <v>126</v>
      </c>
      <c r="E63" s="32">
        <f>E64+E68</f>
        <v>125.60000000000001</v>
      </c>
    </row>
    <row r="64" spans="1:5" ht="32.25">
      <c r="A64" s="40" t="s">
        <v>177</v>
      </c>
      <c r="B64" s="48">
        <v>9920251180</v>
      </c>
      <c r="C64" s="48">
        <v>100</v>
      </c>
      <c r="D64" s="39" t="s">
        <v>126</v>
      </c>
      <c r="E64" s="32">
        <f>E67+E66</f>
        <v>117.7</v>
      </c>
    </row>
    <row r="65" spans="1:5" ht="15.75">
      <c r="A65" s="49" t="s">
        <v>170</v>
      </c>
      <c r="B65" s="48">
        <v>9920251180</v>
      </c>
      <c r="C65" s="48">
        <v>120</v>
      </c>
      <c r="D65" s="39" t="s">
        <v>126</v>
      </c>
      <c r="E65" s="32">
        <f>E66+E67</f>
        <v>117.7</v>
      </c>
    </row>
    <row r="66" spans="1:5" ht="15.75">
      <c r="A66" s="49" t="s">
        <v>171</v>
      </c>
      <c r="B66" s="48">
        <v>9920251180</v>
      </c>
      <c r="C66" s="48">
        <v>121</v>
      </c>
      <c r="D66" s="39" t="s">
        <v>126</v>
      </c>
      <c r="E66" s="32">
        <v>90.399</v>
      </c>
    </row>
    <row r="67" spans="1:5" ht="15.75">
      <c r="A67" s="49" t="s">
        <v>173</v>
      </c>
      <c r="B67" s="48">
        <v>9920251180</v>
      </c>
      <c r="C67" s="48">
        <v>129</v>
      </c>
      <c r="D67" s="39" t="s">
        <v>126</v>
      </c>
      <c r="E67" s="32">
        <v>27.301</v>
      </c>
    </row>
    <row r="68" spans="1:5" ht="15.75">
      <c r="A68" s="40" t="s">
        <v>193</v>
      </c>
      <c r="B68" s="59">
        <v>9920251180</v>
      </c>
      <c r="C68" s="59"/>
      <c r="D68" s="39" t="s">
        <v>126</v>
      </c>
      <c r="E68" s="32">
        <f>E69</f>
        <v>7.9</v>
      </c>
    </row>
    <row r="69" spans="1:5" ht="32.25">
      <c r="A69" s="40" t="s">
        <v>180</v>
      </c>
      <c r="B69" s="59">
        <v>9920251180</v>
      </c>
      <c r="C69" s="48">
        <v>200</v>
      </c>
      <c r="D69" s="39" t="s">
        <v>126</v>
      </c>
      <c r="E69" s="32">
        <f>E70</f>
        <v>7.9</v>
      </c>
    </row>
    <row r="70" spans="1:5" ht="32.25">
      <c r="A70" s="40" t="s">
        <v>181</v>
      </c>
      <c r="B70" s="60">
        <v>9920251180</v>
      </c>
      <c r="C70" s="53">
        <v>240</v>
      </c>
      <c r="D70" s="39" t="s">
        <v>126</v>
      </c>
      <c r="E70" s="32">
        <f>E71</f>
        <v>7.9</v>
      </c>
    </row>
    <row r="71" spans="1:5" ht="31.5">
      <c r="A71" s="44" t="s">
        <v>182</v>
      </c>
      <c r="B71" s="59">
        <v>9920251180</v>
      </c>
      <c r="C71" s="48">
        <v>244</v>
      </c>
      <c r="D71" s="39" t="s">
        <v>126</v>
      </c>
      <c r="E71" s="32">
        <v>7.9</v>
      </c>
    </row>
    <row r="72" spans="1:5" ht="15.75">
      <c r="A72" s="35" t="s">
        <v>131</v>
      </c>
      <c r="B72" s="59">
        <v>9910400000</v>
      </c>
      <c r="C72" s="59"/>
      <c r="D72" s="36" t="s">
        <v>132</v>
      </c>
      <c r="E72" s="30">
        <f>E73</f>
        <v>270</v>
      </c>
    </row>
    <row r="73" spans="1:5" ht="15.75">
      <c r="A73" s="35" t="s">
        <v>133</v>
      </c>
      <c r="B73" s="59">
        <v>9910443060</v>
      </c>
      <c r="C73" s="59">
        <v>300</v>
      </c>
      <c r="D73" s="34" t="s">
        <v>134</v>
      </c>
      <c r="E73" s="32">
        <f>E74</f>
        <v>270</v>
      </c>
    </row>
    <row r="74" spans="1:5" ht="32.25">
      <c r="A74" s="35" t="s">
        <v>194</v>
      </c>
      <c r="B74" s="60">
        <v>9910443060</v>
      </c>
      <c r="C74" s="60">
        <v>320</v>
      </c>
      <c r="D74" s="34" t="s">
        <v>134</v>
      </c>
      <c r="E74" s="32">
        <f>E75</f>
        <v>270</v>
      </c>
    </row>
    <row r="75" spans="1:5" ht="15.75">
      <c r="A75" s="44" t="s">
        <v>195</v>
      </c>
      <c r="B75" s="59">
        <v>9910443060</v>
      </c>
      <c r="C75" s="59">
        <v>321</v>
      </c>
      <c r="D75" s="34" t="s">
        <v>134</v>
      </c>
      <c r="E75" s="32">
        <v>270</v>
      </c>
    </row>
    <row r="76" spans="1:5" ht="15.75">
      <c r="A76" s="37" t="s">
        <v>135</v>
      </c>
      <c r="B76" s="59">
        <v>9920400000</v>
      </c>
      <c r="C76" s="59"/>
      <c r="D76" s="38" t="s">
        <v>136</v>
      </c>
      <c r="E76" s="30">
        <f>E77</f>
        <v>399.877</v>
      </c>
    </row>
    <row r="77" spans="1:5" ht="15.75">
      <c r="A77" s="37" t="s">
        <v>137</v>
      </c>
      <c r="B77" s="59">
        <v>9920441040</v>
      </c>
      <c r="C77" s="59">
        <v>500</v>
      </c>
      <c r="D77" s="39" t="s">
        <v>138</v>
      </c>
      <c r="E77" s="32">
        <f>E78</f>
        <v>399.877</v>
      </c>
    </row>
    <row r="78" spans="1:5" ht="15.75">
      <c r="A78" s="37" t="s">
        <v>196</v>
      </c>
      <c r="B78" s="60">
        <v>9920441040</v>
      </c>
      <c r="C78" s="59">
        <v>540</v>
      </c>
      <c r="D78" s="39" t="s">
        <v>138</v>
      </c>
      <c r="E78" s="32">
        <f>E79</f>
        <v>399.877</v>
      </c>
    </row>
    <row r="79" spans="1:5" ht="15">
      <c r="A79" s="61" t="s">
        <v>97</v>
      </c>
      <c r="B79" s="60">
        <v>9920441040</v>
      </c>
      <c r="C79" s="60">
        <v>540</v>
      </c>
      <c r="D79" s="39" t="s">
        <v>138</v>
      </c>
      <c r="E79" s="32">
        <v>399.877</v>
      </c>
    </row>
    <row r="80" spans="1:5" ht="15.75">
      <c r="A80" s="37" t="s">
        <v>127</v>
      </c>
      <c r="B80" s="59">
        <v>9930100000</v>
      </c>
      <c r="C80" s="59"/>
      <c r="D80" s="38" t="s">
        <v>128</v>
      </c>
      <c r="E80" s="30">
        <f>E81+E86</f>
        <v>1527.28</v>
      </c>
    </row>
    <row r="81" spans="1:5" ht="15.75">
      <c r="A81" s="37" t="s">
        <v>139</v>
      </c>
      <c r="B81" s="48">
        <v>9930149999</v>
      </c>
      <c r="C81" s="48"/>
      <c r="D81" s="39" t="s">
        <v>128</v>
      </c>
      <c r="E81" s="32">
        <f>E82</f>
        <v>1527.28</v>
      </c>
    </row>
    <row r="82" spans="1:5" ht="32.25">
      <c r="A82" s="40" t="s">
        <v>180</v>
      </c>
      <c r="B82" s="48">
        <v>9930149999</v>
      </c>
      <c r="C82" s="48">
        <v>200</v>
      </c>
      <c r="D82" s="39" t="s">
        <v>140</v>
      </c>
      <c r="E82" s="32">
        <f>E83</f>
        <v>1527.28</v>
      </c>
    </row>
    <row r="83" spans="1:5" ht="32.25">
      <c r="A83" s="40" t="s">
        <v>181</v>
      </c>
      <c r="B83" s="53">
        <v>9930149999</v>
      </c>
      <c r="C83" s="53">
        <v>240</v>
      </c>
      <c r="D83" s="39" t="s">
        <v>140</v>
      </c>
      <c r="E83" s="32">
        <f>E84</f>
        <v>1527.28</v>
      </c>
    </row>
    <row r="84" spans="1:5" ht="30.75">
      <c r="A84" s="52" t="s">
        <v>182</v>
      </c>
      <c r="B84" s="53">
        <v>9930149999</v>
      </c>
      <c r="C84" s="53">
        <v>244</v>
      </c>
      <c r="D84" s="39" t="s">
        <v>140</v>
      </c>
      <c r="E84" s="32">
        <f>E85</f>
        <v>1527.28</v>
      </c>
    </row>
    <row r="85" spans="1:5" ht="47.25">
      <c r="A85" s="44" t="s">
        <v>217</v>
      </c>
      <c r="B85" s="48">
        <v>9930149999</v>
      </c>
      <c r="C85" s="48">
        <v>244</v>
      </c>
      <c r="D85" s="39" t="s">
        <v>140</v>
      </c>
      <c r="E85" s="32">
        <f>973.18+479.1+75</f>
        <v>1527.28</v>
      </c>
    </row>
    <row r="86" spans="1:5" ht="17.25" customHeight="1" hidden="1">
      <c r="A86" s="40" t="s">
        <v>141</v>
      </c>
      <c r="B86" s="48" t="s">
        <v>198</v>
      </c>
      <c r="C86" s="48"/>
      <c r="D86" s="34" t="s">
        <v>128</v>
      </c>
      <c r="E86" s="32">
        <f>E87</f>
        <v>0</v>
      </c>
    </row>
    <row r="87" spans="1:5" ht="18" customHeight="1" hidden="1">
      <c r="A87" s="40" t="s">
        <v>180</v>
      </c>
      <c r="B87" s="53" t="s">
        <v>199</v>
      </c>
      <c r="C87" s="48">
        <v>200</v>
      </c>
      <c r="D87" s="34" t="s">
        <v>142</v>
      </c>
      <c r="E87" s="32">
        <f>E88</f>
        <v>0</v>
      </c>
    </row>
    <row r="88" spans="1:5" ht="17.25" customHeight="1" hidden="1">
      <c r="A88" s="40" t="s">
        <v>181</v>
      </c>
      <c r="B88" s="53" t="s">
        <v>199</v>
      </c>
      <c r="C88" s="53">
        <v>240</v>
      </c>
      <c r="D88" s="34" t="s">
        <v>142</v>
      </c>
      <c r="E88" s="32">
        <f>E89</f>
        <v>0</v>
      </c>
    </row>
    <row r="89" spans="1:5" ht="15.75" customHeight="1" hidden="1">
      <c r="A89" s="44" t="s">
        <v>182</v>
      </c>
      <c r="B89" s="53" t="s">
        <v>199</v>
      </c>
      <c r="C89" s="48">
        <v>244</v>
      </c>
      <c r="D89" s="34" t="s">
        <v>142</v>
      </c>
      <c r="E89" s="32">
        <v>0</v>
      </c>
    </row>
    <row r="90" spans="1:5" ht="15.75">
      <c r="A90" s="35" t="s">
        <v>143</v>
      </c>
      <c r="B90" s="48">
        <v>9930000000</v>
      </c>
      <c r="C90" s="48"/>
      <c r="D90" s="36" t="s">
        <v>144</v>
      </c>
      <c r="E90" s="30">
        <f>E91</f>
        <v>297.3</v>
      </c>
    </row>
    <row r="91" spans="1:5" ht="15.75">
      <c r="A91" s="35" t="s">
        <v>145</v>
      </c>
      <c r="B91" s="48">
        <v>9930300000</v>
      </c>
      <c r="C91" s="48"/>
      <c r="D91" s="34" t="s">
        <v>146</v>
      </c>
      <c r="E91" s="32">
        <f>E92+E96+E98+E94</f>
        <v>297.3</v>
      </c>
    </row>
    <row r="92" spans="1:5" ht="32.25">
      <c r="A92" s="35" t="s">
        <v>180</v>
      </c>
      <c r="B92" s="48">
        <v>9930349999</v>
      </c>
      <c r="C92" s="53">
        <v>200</v>
      </c>
      <c r="D92" s="34" t="s">
        <v>146</v>
      </c>
      <c r="E92" s="32">
        <f>E93</f>
        <v>70</v>
      </c>
    </row>
    <row r="93" spans="1:5" ht="31.5">
      <c r="A93" s="52" t="s">
        <v>182</v>
      </c>
      <c r="B93" s="48">
        <v>9930349999</v>
      </c>
      <c r="C93" s="48">
        <v>244</v>
      </c>
      <c r="D93" s="34" t="s">
        <v>146</v>
      </c>
      <c r="E93" s="32">
        <v>70</v>
      </c>
    </row>
    <row r="94" spans="1:5" ht="32.25">
      <c r="A94" s="35" t="s">
        <v>181</v>
      </c>
      <c r="B94" s="77" t="s">
        <v>232</v>
      </c>
      <c r="C94" s="54">
        <v>240</v>
      </c>
      <c r="D94" s="34" t="s">
        <v>148</v>
      </c>
      <c r="E94" s="32">
        <f>E95</f>
        <v>214.3</v>
      </c>
    </row>
    <row r="95" spans="1:5" ht="30.75">
      <c r="A95" s="52" t="s">
        <v>182</v>
      </c>
      <c r="B95" s="77" t="s">
        <v>232</v>
      </c>
      <c r="C95" s="57">
        <v>244</v>
      </c>
      <c r="D95" s="34" t="s">
        <v>148</v>
      </c>
      <c r="E95" s="32">
        <v>214.3</v>
      </c>
    </row>
    <row r="96" spans="1:5" ht="32.25">
      <c r="A96" s="35" t="s">
        <v>180</v>
      </c>
      <c r="B96" s="54">
        <v>9930449999</v>
      </c>
      <c r="C96" s="53">
        <v>200</v>
      </c>
      <c r="D96" s="34" t="s">
        <v>148</v>
      </c>
      <c r="E96" s="32">
        <f>E97</f>
        <v>13</v>
      </c>
    </row>
    <row r="97" spans="1:5" ht="30" customHeight="1">
      <c r="A97" s="52" t="s">
        <v>182</v>
      </c>
      <c r="B97" s="54">
        <v>9930449999</v>
      </c>
      <c r="C97" s="53">
        <v>244</v>
      </c>
      <c r="D97" s="34" t="s">
        <v>148</v>
      </c>
      <c r="E97" s="32">
        <v>13</v>
      </c>
    </row>
    <row r="98" spans="1:5" ht="0" customHeight="1" hidden="1">
      <c r="A98" s="35" t="s">
        <v>181</v>
      </c>
      <c r="B98" s="77" t="s">
        <v>232</v>
      </c>
      <c r="C98" s="54">
        <v>240</v>
      </c>
      <c r="D98" s="34" t="s">
        <v>148</v>
      </c>
      <c r="E98" s="32">
        <f>E99</f>
        <v>0</v>
      </c>
    </row>
    <row r="99" spans="1:5" ht="30.75" hidden="1">
      <c r="A99" s="52" t="s">
        <v>182</v>
      </c>
      <c r="B99" s="77" t="s">
        <v>232</v>
      </c>
      <c r="C99" s="57">
        <v>244</v>
      </c>
      <c r="D99" s="34" t="s">
        <v>148</v>
      </c>
      <c r="E99" s="32">
        <v>0</v>
      </c>
    </row>
    <row r="100" spans="1:5" ht="15.75">
      <c r="A100" s="35" t="s">
        <v>220</v>
      </c>
      <c r="B100" s="54"/>
      <c r="C100" s="54">
        <v>244</v>
      </c>
      <c r="D100" s="36" t="s">
        <v>223</v>
      </c>
      <c r="E100" s="30">
        <f>E101</f>
        <v>1853</v>
      </c>
    </row>
    <row r="101" spans="1:5" ht="32.25">
      <c r="A101" s="35" t="s">
        <v>225</v>
      </c>
      <c r="B101" s="54" t="s">
        <v>224</v>
      </c>
      <c r="C101" s="54">
        <v>244</v>
      </c>
      <c r="D101" s="36" t="s">
        <v>221</v>
      </c>
      <c r="E101" s="30">
        <v>1853</v>
      </c>
    </row>
    <row r="102" spans="1:5" ht="15.75">
      <c r="A102" s="35" t="s">
        <v>149</v>
      </c>
      <c r="B102" s="57"/>
      <c r="C102" s="57"/>
      <c r="D102" s="36" t="s">
        <v>150</v>
      </c>
      <c r="E102" s="30">
        <f>E103</f>
        <v>4516.5</v>
      </c>
    </row>
    <row r="103" spans="1:5" ht="15.75">
      <c r="A103" s="35" t="s">
        <v>151</v>
      </c>
      <c r="B103" s="57">
        <v>9930000000</v>
      </c>
      <c r="C103" s="57"/>
      <c r="D103" s="34" t="s">
        <v>150</v>
      </c>
      <c r="E103" s="32">
        <f>E104+E109</f>
        <v>4516.5</v>
      </c>
    </row>
    <row r="104" spans="1:5" ht="15.75">
      <c r="A104" s="35" t="s">
        <v>153</v>
      </c>
      <c r="B104" s="57">
        <v>9930500000</v>
      </c>
      <c r="C104" s="57"/>
      <c r="D104" s="34" t="s">
        <v>152</v>
      </c>
      <c r="E104" s="32">
        <f>E105+E107</f>
        <v>3331</v>
      </c>
    </row>
    <row r="105" spans="1:5" ht="32.25">
      <c r="A105" s="35" t="s">
        <v>200</v>
      </c>
      <c r="B105" s="57">
        <v>9930540590</v>
      </c>
      <c r="C105" s="57">
        <v>600</v>
      </c>
      <c r="D105" s="50" t="s">
        <v>152</v>
      </c>
      <c r="E105" s="32">
        <f>E106</f>
        <v>2292.4</v>
      </c>
    </row>
    <row r="106" spans="1:5" ht="46.5">
      <c r="A106" s="52" t="s">
        <v>201</v>
      </c>
      <c r="B106" s="57">
        <v>9930540590</v>
      </c>
      <c r="C106" s="57">
        <v>611</v>
      </c>
      <c r="D106" s="34" t="s">
        <v>152</v>
      </c>
      <c r="E106" s="32">
        <v>2292.4</v>
      </c>
    </row>
    <row r="107" spans="1:6" ht="32.25">
      <c r="A107" s="35" t="s">
        <v>200</v>
      </c>
      <c r="B107" s="57" t="s">
        <v>230</v>
      </c>
      <c r="C107" s="57">
        <v>600</v>
      </c>
      <c r="D107" s="34" t="s">
        <v>152</v>
      </c>
      <c r="E107" s="32">
        <f>E108</f>
        <v>1038.6</v>
      </c>
      <c r="F107" s="76"/>
    </row>
    <row r="108" spans="1:6" ht="30.75">
      <c r="A108" s="52" t="s">
        <v>231</v>
      </c>
      <c r="B108" s="57" t="s">
        <v>230</v>
      </c>
      <c r="C108" s="57">
        <v>612</v>
      </c>
      <c r="D108" s="34" t="s">
        <v>152</v>
      </c>
      <c r="E108" s="32">
        <v>1038.6</v>
      </c>
      <c r="F108" s="76"/>
    </row>
    <row r="109" spans="1:5" ht="15.75">
      <c r="A109" s="35" t="s">
        <v>154</v>
      </c>
      <c r="B109" s="57">
        <v>9930600000</v>
      </c>
      <c r="C109" s="57"/>
      <c r="D109" s="34" t="s">
        <v>152</v>
      </c>
      <c r="E109" s="32">
        <f>E110</f>
        <v>1185.5</v>
      </c>
    </row>
    <row r="110" spans="1:5" ht="32.25">
      <c r="A110" s="35" t="s">
        <v>200</v>
      </c>
      <c r="B110" s="57">
        <v>9930640590</v>
      </c>
      <c r="C110" s="48">
        <v>600</v>
      </c>
      <c r="D110" s="34" t="s">
        <v>152</v>
      </c>
      <c r="E110" s="32">
        <f>E111</f>
        <v>1185.5</v>
      </c>
    </row>
    <row r="111" spans="1:5" ht="47.25">
      <c r="A111" s="52" t="s">
        <v>201</v>
      </c>
      <c r="B111" s="57">
        <v>9930640590</v>
      </c>
      <c r="C111" s="48">
        <v>611</v>
      </c>
      <c r="D111" s="34" t="s">
        <v>152</v>
      </c>
      <c r="E111" s="32">
        <v>1185.5</v>
      </c>
    </row>
    <row r="112" spans="1:5" ht="15.75">
      <c r="A112" s="35" t="s">
        <v>155</v>
      </c>
      <c r="B112" s="48"/>
      <c r="C112" s="48"/>
      <c r="D112" s="36" t="s">
        <v>156</v>
      </c>
      <c r="E112" s="41">
        <f>E113</f>
        <v>40</v>
      </c>
    </row>
    <row r="113" spans="1:5" ht="15.75">
      <c r="A113" s="40" t="s">
        <v>157</v>
      </c>
      <c r="B113" s="48">
        <v>9930700000</v>
      </c>
      <c r="C113" s="48"/>
      <c r="D113" s="34" t="s">
        <v>158</v>
      </c>
      <c r="E113" s="42">
        <f>E114</f>
        <v>40</v>
      </c>
    </row>
    <row r="114" spans="1:5" ht="31.5" customHeight="1">
      <c r="A114" s="35" t="s">
        <v>180</v>
      </c>
      <c r="B114" s="53">
        <v>9930749999</v>
      </c>
      <c r="C114" s="53">
        <v>200</v>
      </c>
      <c r="D114" s="34" t="s">
        <v>158</v>
      </c>
      <c r="E114" s="32">
        <f>E115</f>
        <v>40</v>
      </c>
    </row>
    <row r="115" spans="1:5" ht="18" customHeight="1" hidden="1">
      <c r="A115" s="35" t="s">
        <v>181</v>
      </c>
      <c r="B115" s="57">
        <v>9930749999</v>
      </c>
      <c r="C115" s="57">
        <v>240</v>
      </c>
      <c r="D115" s="34" t="s">
        <v>158</v>
      </c>
      <c r="E115" s="32">
        <f>E116</f>
        <v>40</v>
      </c>
    </row>
    <row r="116" spans="1:5" ht="29.25" customHeight="1">
      <c r="A116" s="44" t="s">
        <v>182</v>
      </c>
      <c r="B116" s="57">
        <v>9930749999</v>
      </c>
      <c r="C116" s="57">
        <v>244</v>
      </c>
      <c r="D116" s="34" t="s">
        <v>158</v>
      </c>
      <c r="E116" s="32">
        <v>40</v>
      </c>
    </row>
    <row r="117" spans="1:5" ht="18" customHeight="1">
      <c r="A117" s="40" t="s">
        <v>218</v>
      </c>
      <c r="B117" s="36" t="s">
        <v>233</v>
      </c>
      <c r="C117" s="54">
        <v>700</v>
      </c>
      <c r="D117" s="36" t="s">
        <v>219</v>
      </c>
      <c r="E117" s="30">
        <v>1</v>
      </c>
    </row>
    <row r="118" spans="1:5" ht="18" customHeight="1">
      <c r="A118" s="44" t="s">
        <v>218</v>
      </c>
      <c r="B118" s="34" t="s">
        <v>233</v>
      </c>
      <c r="C118" s="57">
        <v>730</v>
      </c>
      <c r="D118" s="34" t="s">
        <v>219</v>
      </c>
      <c r="E118" s="32">
        <v>1</v>
      </c>
    </row>
    <row r="119" spans="1:5" ht="18" customHeight="1">
      <c r="A119" s="44" t="s">
        <v>160</v>
      </c>
      <c r="B119" s="34"/>
      <c r="C119" s="57"/>
      <c r="D119" s="34"/>
      <c r="E119" s="32"/>
    </row>
    <row r="120" spans="1:5" ht="15.75">
      <c r="A120" s="40" t="s">
        <v>159</v>
      </c>
      <c r="B120" s="57"/>
      <c r="C120" s="57"/>
      <c r="D120" s="34"/>
      <c r="E120" s="45">
        <f>E11+E61+E76+E80+E90+E102+E112+E72+E100+E117</f>
        <v>14128.573</v>
      </c>
    </row>
    <row r="122" ht="15">
      <c r="E122" s="62"/>
    </row>
    <row r="142" ht="12.75" customHeight="1"/>
  </sheetData>
  <sheetProtection selectLockedCells="1" selectUnlockedCells="1"/>
  <mergeCells count="2">
    <mergeCell ref="A7:E7"/>
    <mergeCell ref="D8:E8"/>
  </mergeCells>
  <printOptions/>
  <pageMargins left="0.7086614173228347" right="0.7086614173228347" top="0.7480314960629921" bottom="0.7480314960629921" header="0.5118110236220472" footer="0.5118110236220472"/>
  <pageSetup fitToHeight="3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zoomScalePageLayoutView="0" workbookViewId="0" topLeftCell="A134">
      <selection activeCell="F25" sqref="F25"/>
    </sheetView>
  </sheetViews>
  <sheetFormatPr defaultColWidth="9.00390625" defaultRowHeight="12.75"/>
  <cols>
    <col min="1" max="1" width="71.50390625" style="1" customWidth="1"/>
    <col min="2" max="2" width="8.875" style="1" customWidth="1"/>
    <col min="3" max="3" width="9.50390625" style="1" customWidth="1"/>
    <col min="4" max="4" width="18.125" style="1" customWidth="1"/>
    <col min="5" max="5" width="9.50390625" style="1" customWidth="1"/>
    <col min="6" max="6" width="12.375" style="24" customWidth="1"/>
    <col min="7" max="16384" width="8.875" style="1" customWidth="1"/>
  </cols>
  <sheetData>
    <row r="1" spans="1:6" ht="15">
      <c r="A1" s="68"/>
      <c r="B1" s="68"/>
      <c r="C1" s="69"/>
      <c r="D1" s="68"/>
      <c r="E1" s="68"/>
      <c r="F1" s="68"/>
    </row>
    <row r="2" spans="1:6" ht="15">
      <c r="A2" s="68"/>
      <c r="B2" s="68"/>
      <c r="C2" s="69" t="s">
        <v>211</v>
      </c>
      <c r="D2" s="68"/>
      <c r="E2" s="68"/>
      <c r="F2" s="68"/>
    </row>
    <row r="3" spans="1:6" ht="15">
      <c r="A3" s="68"/>
      <c r="B3" s="68"/>
      <c r="C3" s="69" t="s">
        <v>208</v>
      </c>
      <c r="D3" s="68"/>
      <c r="E3" s="68"/>
      <c r="F3" s="68"/>
    </row>
    <row r="4" spans="1:6" ht="15">
      <c r="A4" s="68"/>
      <c r="B4" s="68"/>
      <c r="C4" s="69" t="s">
        <v>2</v>
      </c>
      <c r="D4" s="68"/>
      <c r="E4" s="68"/>
      <c r="F4" s="68"/>
    </row>
    <row r="5" spans="1:6" ht="15">
      <c r="A5" s="68"/>
      <c r="B5" s="68"/>
      <c r="C5" s="70" t="s">
        <v>209</v>
      </c>
      <c r="D5" s="68"/>
      <c r="E5" s="68"/>
      <c r="F5" s="68"/>
    </row>
    <row r="6" spans="1:6" ht="15">
      <c r="A6" s="68"/>
      <c r="B6" s="68"/>
      <c r="C6" s="69" t="s">
        <v>210</v>
      </c>
      <c r="D6" s="68"/>
      <c r="E6" s="68"/>
      <c r="F6" s="68"/>
    </row>
    <row r="7" spans="1:6" ht="62.25" customHeight="1">
      <c r="A7" s="81" t="s">
        <v>204</v>
      </c>
      <c r="B7" s="81"/>
      <c r="C7" s="81"/>
      <c r="D7" s="81"/>
      <c r="E7" s="81"/>
      <c r="F7" s="81"/>
    </row>
    <row r="8" spans="1:6" ht="24" customHeight="1">
      <c r="A8" s="25"/>
      <c r="B8" s="25"/>
      <c r="C8" s="3"/>
      <c r="D8" s="3"/>
      <c r="E8" s="82" t="s">
        <v>4</v>
      </c>
      <c r="F8" s="82"/>
    </row>
    <row r="9" spans="1:6" ht="19.5" customHeight="1">
      <c r="A9" s="26" t="s">
        <v>107</v>
      </c>
      <c r="B9" s="29" t="s">
        <v>205</v>
      </c>
      <c r="C9" s="26" t="s">
        <v>108</v>
      </c>
      <c r="D9" s="26" t="s">
        <v>162</v>
      </c>
      <c r="E9" s="26" t="s">
        <v>163</v>
      </c>
      <c r="F9" s="26" t="s">
        <v>7</v>
      </c>
    </row>
    <row r="10" spans="1:6" ht="19.5" customHeight="1">
      <c r="A10" s="63" t="s">
        <v>206</v>
      </c>
      <c r="B10" s="29" t="s">
        <v>101</v>
      </c>
      <c r="C10" s="26"/>
      <c r="D10" s="26"/>
      <c r="E10" s="26"/>
      <c r="F10" s="26"/>
    </row>
    <row r="11" spans="1:6" ht="19.5" customHeight="1">
      <c r="A11" s="27" t="s">
        <v>109</v>
      </c>
      <c r="B11" s="29" t="s">
        <v>101</v>
      </c>
      <c r="C11" s="26"/>
      <c r="D11" s="29" t="s">
        <v>164</v>
      </c>
      <c r="E11" s="29"/>
      <c r="F11" s="28"/>
    </row>
    <row r="12" spans="1:6" ht="19.5" customHeight="1">
      <c r="A12" s="27" t="s">
        <v>110</v>
      </c>
      <c r="B12" s="29" t="s">
        <v>101</v>
      </c>
      <c r="C12" s="29" t="s">
        <v>111</v>
      </c>
      <c r="D12" s="29"/>
      <c r="E12" s="29"/>
      <c r="F12" s="30">
        <f>F13+F19+F36+F39+F33</f>
        <v>5098.017</v>
      </c>
    </row>
    <row r="13" spans="1:6" ht="15.75">
      <c r="A13" s="27" t="s">
        <v>112</v>
      </c>
      <c r="B13" s="29" t="s">
        <v>101</v>
      </c>
      <c r="C13" s="31" t="s">
        <v>113</v>
      </c>
      <c r="D13" s="29" t="s">
        <v>165</v>
      </c>
      <c r="E13" s="29"/>
      <c r="F13" s="32">
        <f>F14</f>
        <v>924.972</v>
      </c>
    </row>
    <row r="14" spans="1:6" ht="32.25">
      <c r="A14" s="35" t="s">
        <v>166</v>
      </c>
      <c r="B14" s="29" t="s">
        <v>101</v>
      </c>
      <c r="C14" s="34" t="s">
        <v>113</v>
      </c>
      <c r="D14" s="48">
        <v>9910100000</v>
      </c>
      <c r="E14" s="48">
        <v>100</v>
      </c>
      <c r="F14" s="32">
        <f>F15</f>
        <v>924.972</v>
      </c>
    </row>
    <row r="15" spans="1:6" ht="30.75">
      <c r="A15" s="49" t="s">
        <v>167</v>
      </c>
      <c r="B15" s="29" t="s">
        <v>101</v>
      </c>
      <c r="C15" s="50" t="s">
        <v>113</v>
      </c>
      <c r="D15" s="31" t="s">
        <v>168</v>
      </c>
      <c r="E15" s="31" t="s">
        <v>169</v>
      </c>
      <c r="F15" s="32">
        <f>F17+F18</f>
        <v>924.972</v>
      </c>
    </row>
    <row r="16" spans="1:6" ht="15.75">
      <c r="A16" s="49" t="s">
        <v>170</v>
      </c>
      <c r="B16" s="29" t="s">
        <v>101</v>
      </c>
      <c r="C16" s="34" t="s">
        <v>113</v>
      </c>
      <c r="D16" s="31" t="s">
        <v>168</v>
      </c>
      <c r="E16" s="31" t="s">
        <v>169</v>
      </c>
      <c r="F16" s="32">
        <f>F17+F18</f>
        <v>924.972</v>
      </c>
    </row>
    <row r="17" spans="1:6" ht="15.75">
      <c r="A17" s="49" t="s">
        <v>171</v>
      </c>
      <c r="B17" s="29" t="s">
        <v>101</v>
      </c>
      <c r="C17" s="34" t="s">
        <v>113</v>
      </c>
      <c r="D17" s="31" t="s">
        <v>168</v>
      </c>
      <c r="E17" s="31" t="s">
        <v>172</v>
      </c>
      <c r="F17" s="32">
        <v>710.424</v>
      </c>
    </row>
    <row r="18" spans="1:6" ht="15.75">
      <c r="A18" s="49" t="s">
        <v>173</v>
      </c>
      <c r="B18" s="29" t="s">
        <v>101</v>
      </c>
      <c r="C18" s="34" t="s">
        <v>113</v>
      </c>
      <c r="D18" s="31" t="s">
        <v>168</v>
      </c>
      <c r="E18" s="31" t="s">
        <v>174</v>
      </c>
      <c r="F18" s="32">
        <v>214.548</v>
      </c>
    </row>
    <row r="19" spans="1:6" ht="48">
      <c r="A19" s="33" t="s">
        <v>114</v>
      </c>
      <c r="B19" s="29" t="s">
        <v>101</v>
      </c>
      <c r="C19" s="34" t="s">
        <v>115</v>
      </c>
      <c r="D19" s="51" t="s">
        <v>165</v>
      </c>
      <c r="E19" s="51"/>
      <c r="F19" s="32">
        <f>F20</f>
        <v>3935.3450000000003</v>
      </c>
    </row>
    <row r="20" spans="1:6" ht="15.75">
      <c r="A20" s="33" t="s">
        <v>116</v>
      </c>
      <c r="B20" s="29" t="s">
        <v>101</v>
      </c>
      <c r="C20" s="34" t="s">
        <v>115</v>
      </c>
      <c r="D20" s="51" t="s">
        <v>175</v>
      </c>
      <c r="E20" s="51"/>
      <c r="F20" s="32">
        <f>F21+F26+F30</f>
        <v>3935.3450000000003</v>
      </c>
    </row>
    <row r="21" spans="1:6" ht="30.75">
      <c r="A21" s="52" t="s">
        <v>176</v>
      </c>
      <c r="B21" s="29" t="s">
        <v>101</v>
      </c>
      <c r="C21" s="50" t="s">
        <v>115</v>
      </c>
      <c r="D21" s="57">
        <v>9910240110</v>
      </c>
      <c r="E21" s="57">
        <v>100</v>
      </c>
      <c r="F21" s="32">
        <f>F22</f>
        <v>2935.496</v>
      </c>
    </row>
    <row r="22" spans="1:6" ht="32.25">
      <c r="A22" s="40" t="s">
        <v>177</v>
      </c>
      <c r="B22" s="29" t="s">
        <v>101</v>
      </c>
      <c r="C22" s="34" t="s">
        <v>115</v>
      </c>
      <c r="D22" s="48">
        <v>9910240110</v>
      </c>
      <c r="E22" s="48">
        <v>120</v>
      </c>
      <c r="F22" s="32">
        <f>F24+F25</f>
        <v>2935.496</v>
      </c>
    </row>
    <row r="23" spans="1:6" ht="15.75">
      <c r="A23" s="49" t="s">
        <v>170</v>
      </c>
      <c r="B23" s="29" t="s">
        <v>101</v>
      </c>
      <c r="C23" s="34" t="s">
        <v>115</v>
      </c>
      <c r="D23" s="48">
        <v>9910240110</v>
      </c>
      <c r="E23" s="48">
        <v>120</v>
      </c>
      <c r="F23" s="32">
        <f>F24+F25</f>
        <v>2935.496</v>
      </c>
    </row>
    <row r="24" spans="1:6" ht="15.75">
      <c r="A24" s="49" t="s">
        <v>171</v>
      </c>
      <c r="B24" s="29" t="s">
        <v>101</v>
      </c>
      <c r="C24" s="34" t="s">
        <v>115</v>
      </c>
      <c r="D24" s="31" t="s">
        <v>178</v>
      </c>
      <c r="E24" s="31" t="s">
        <v>172</v>
      </c>
      <c r="F24" s="32">
        <v>2254.605</v>
      </c>
    </row>
    <row r="25" spans="1:6" ht="15.75">
      <c r="A25" s="49" t="s">
        <v>173</v>
      </c>
      <c r="B25" s="29" t="s">
        <v>101</v>
      </c>
      <c r="C25" s="34" t="s">
        <v>115</v>
      </c>
      <c r="D25" s="31" t="s">
        <v>178</v>
      </c>
      <c r="E25" s="31" t="s">
        <v>174</v>
      </c>
      <c r="F25" s="32">
        <v>680.891</v>
      </c>
    </row>
    <row r="26" spans="1:6" ht="32.25">
      <c r="A26" s="40" t="s">
        <v>179</v>
      </c>
      <c r="B26" s="29" t="s">
        <v>101</v>
      </c>
      <c r="C26" s="50" t="s">
        <v>115</v>
      </c>
      <c r="D26" s="54">
        <v>9910240190</v>
      </c>
      <c r="E26" s="48"/>
      <c r="F26" s="32">
        <f>F27</f>
        <v>898.4999999999999</v>
      </c>
    </row>
    <row r="27" spans="1:6" ht="32.25">
      <c r="A27" s="40" t="s">
        <v>180</v>
      </c>
      <c r="B27" s="29" t="s">
        <v>101</v>
      </c>
      <c r="C27" s="34" t="s">
        <v>115</v>
      </c>
      <c r="D27" s="48">
        <v>9910240190</v>
      </c>
      <c r="E27" s="48">
        <v>200</v>
      </c>
      <c r="F27" s="32">
        <f>F28</f>
        <v>898.4999999999999</v>
      </c>
    </row>
    <row r="28" spans="1:6" ht="32.25">
      <c r="A28" s="40" t="s">
        <v>181</v>
      </c>
      <c r="B28" s="29" t="s">
        <v>101</v>
      </c>
      <c r="C28" s="34" t="s">
        <v>115</v>
      </c>
      <c r="D28" s="48">
        <v>9910240190</v>
      </c>
      <c r="E28" s="48">
        <v>240</v>
      </c>
      <c r="F28" s="32">
        <f>F29</f>
        <v>898.4999999999999</v>
      </c>
    </row>
    <row r="29" spans="1:7" ht="30.75">
      <c r="A29" s="44" t="s">
        <v>182</v>
      </c>
      <c r="B29" s="29" t="s">
        <v>101</v>
      </c>
      <c r="C29" s="34" t="s">
        <v>115</v>
      </c>
      <c r="D29" s="53">
        <v>9910240190</v>
      </c>
      <c r="E29" s="53">
        <v>244</v>
      </c>
      <c r="F29" s="32">
        <f>890-2.1+3.8+6.8</f>
        <v>898.4999999999999</v>
      </c>
      <c r="G29" s="21"/>
    </row>
    <row r="30" spans="1:6" ht="15.75">
      <c r="A30" s="35" t="s">
        <v>183</v>
      </c>
      <c r="B30" s="29" t="s">
        <v>101</v>
      </c>
      <c r="C30" s="34" t="s">
        <v>115</v>
      </c>
      <c r="D30" s="53">
        <v>9910240190</v>
      </c>
      <c r="E30" s="53">
        <v>800</v>
      </c>
      <c r="F30" s="32">
        <f>F31</f>
        <v>101.34899999999999</v>
      </c>
    </row>
    <row r="31" spans="1:6" ht="15.75">
      <c r="A31" s="52" t="s">
        <v>184</v>
      </c>
      <c r="B31" s="29" t="s">
        <v>101</v>
      </c>
      <c r="C31" s="34" t="s">
        <v>115</v>
      </c>
      <c r="D31" s="53">
        <v>9910240190</v>
      </c>
      <c r="E31" s="53">
        <v>850</v>
      </c>
      <c r="F31" s="32">
        <f>F32</f>
        <v>101.34899999999999</v>
      </c>
    </row>
    <row r="32" spans="1:6" ht="30.75">
      <c r="A32" s="52" t="s">
        <v>185</v>
      </c>
      <c r="B32" s="29" t="s">
        <v>101</v>
      </c>
      <c r="C32" s="34" t="s">
        <v>115</v>
      </c>
      <c r="D32" s="53">
        <v>9910240190</v>
      </c>
      <c r="E32" s="53">
        <v>851</v>
      </c>
      <c r="F32" s="32">
        <f>97.752+3.597</f>
        <v>101.34899999999999</v>
      </c>
    </row>
    <row r="33" spans="1:6" ht="15.75" hidden="1">
      <c r="A33" s="35" t="s">
        <v>117</v>
      </c>
      <c r="B33" s="29" t="s">
        <v>101</v>
      </c>
      <c r="C33" s="34" t="s">
        <v>118</v>
      </c>
      <c r="D33" s="53">
        <v>9910640190</v>
      </c>
      <c r="E33" s="53"/>
      <c r="F33" s="32">
        <f>F34</f>
        <v>210</v>
      </c>
    </row>
    <row r="34" spans="1:6" ht="15.75" hidden="1">
      <c r="A34" s="35" t="s">
        <v>183</v>
      </c>
      <c r="B34" s="29" t="s">
        <v>101</v>
      </c>
      <c r="C34" s="34" t="s">
        <v>118</v>
      </c>
      <c r="D34" s="53">
        <v>9910640190</v>
      </c>
      <c r="E34" s="53">
        <v>800</v>
      </c>
      <c r="F34" s="32">
        <f>F35</f>
        <v>210</v>
      </c>
    </row>
    <row r="35" spans="1:6" ht="19.5" customHeight="1">
      <c r="A35" s="52" t="s">
        <v>186</v>
      </c>
      <c r="B35" s="29" t="s">
        <v>101</v>
      </c>
      <c r="C35" s="34" t="s">
        <v>118</v>
      </c>
      <c r="D35" s="53">
        <v>9910640190</v>
      </c>
      <c r="E35" s="53">
        <v>880</v>
      </c>
      <c r="F35" s="32">
        <v>210</v>
      </c>
    </row>
    <row r="36" spans="1:6" ht="32.25">
      <c r="A36" s="35" t="s">
        <v>119</v>
      </c>
      <c r="B36" s="29" t="s">
        <v>101</v>
      </c>
      <c r="C36" s="34" t="s">
        <v>120</v>
      </c>
      <c r="D36" s="48">
        <v>9910300000</v>
      </c>
      <c r="E36" s="48"/>
      <c r="F36" s="32">
        <f>F37</f>
        <v>15</v>
      </c>
    </row>
    <row r="37" spans="1:6" ht="15.75">
      <c r="A37" s="35" t="s">
        <v>183</v>
      </c>
      <c r="B37" s="29" t="s">
        <v>101</v>
      </c>
      <c r="C37" s="34" t="s">
        <v>120</v>
      </c>
      <c r="D37" s="48">
        <v>9910349120</v>
      </c>
      <c r="E37" s="48">
        <v>800</v>
      </c>
      <c r="F37" s="32">
        <f>F38</f>
        <v>15</v>
      </c>
    </row>
    <row r="38" spans="1:6" ht="15.75">
      <c r="A38" s="52" t="s">
        <v>187</v>
      </c>
      <c r="B38" s="29" t="s">
        <v>101</v>
      </c>
      <c r="C38" s="34" t="s">
        <v>120</v>
      </c>
      <c r="D38" s="53">
        <v>9910349120</v>
      </c>
      <c r="E38" s="53">
        <v>870</v>
      </c>
      <c r="F38" s="32">
        <v>15</v>
      </c>
    </row>
    <row r="39" spans="1:6" ht="15.75">
      <c r="A39" s="35" t="s">
        <v>121</v>
      </c>
      <c r="B39" s="29" t="s">
        <v>101</v>
      </c>
      <c r="C39" s="34" t="s">
        <v>122</v>
      </c>
      <c r="D39" s="48"/>
      <c r="E39" s="48"/>
      <c r="F39" s="32">
        <f>F43+F49</f>
        <v>12.7</v>
      </c>
    </row>
    <row r="40" spans="1:6" ht="32.25" hidden="1">
      <c r="A40" s="40" t="s">
        <v>180</v>
      </c>
      <c r="B40" s="29" t="s">
        <v>101</v>
      </c>
      <c r="C40" s="34" t="s">
        <v>122</v>
      </c>
      <c r="D40" s="48">
        <v>9920149999</v>
      </c>
      <c r="E40" s="48">
        <v>200</v>
      </c>
      <c r="F40" s="32">
        <f>F41</f>
        <v>2</v>
      </c>
    </row>
    <row r="41" spans="1:6" ht="32.25" hidden="1">
      <c r="A41" s="40" t="s">
        <v>181</v>
      </c>
      <c r="B41" s="29" t="s">
        <v>101</v>
      </c>
      <c r="C41" s="34" t="s">
        <v>122</v>
      </c>
      <c r="D41" s="48">
        <v>9920149999</v>
      </c>
      <c r="E41" s="48">
        <v>240</v>
      </c>
      <c r="F41" s="32">
        <f>F42</f>
        <v>2</v>
      </c>
    </row>
    <row r="42" spans="1:6" ht="30.75" hidden="1">
      <c r="A42" s="44" t="s">
        <v>182</v>
      </c>
      <c r="B42" s="29" t="s">
        <v>101</v>
      </c>
      <c r="C42" s="34" t="s">
        <v>122</v>
      </c>
      <c r="D42" s="53">
        <v>9920149999</v>
      </c>
      <c r="E42" s="53">
        <v>244</v>
      </c>
      <c r="F42" s="32">
        <v>2</v>
      </c>
    </row>
    <row r="43" spans="1:6" ht="101.25" customHeight="1">
      <c r="A43" s="40" t="s">
        <v>188</v>
      </c>
      <c r="B43" s="29" t="s">
        <v>101</v>
      </c>
      <c r="C43" s="55" t="s">
        <v>122</v>
      </c>
      <c r="D43" s="54">
        <v>9920173150</v>
      </c>
      <c r="E43" s="54"/>
      <c r="F43" s="30">
        <f>F44</f>
        <v>0.7</v>
      </c>
    </row>
    <row r="44" spans="1:6" ht="32.25">
      <c r="A44" s="40" t="s">
        <v>179</v>
      </c>
      <c r="B44" s="29" t="s">
        <v>101</v>
      </c>
      <c r="C44" s="36" t="s">
        <v>122</v>
      </c>
      <c r="D44" s="48">
        <v>9920173150</v>
      </c>
      <c r="E44" s="48">
        <v>200</v>
      </c>
      <c r="F44" s="30">
        <f>F45</f>
        <v>0.7</v>
      </c>
    </row>
    <row r="45" spans="1:6" ht="32.25">
      <c r="A45" s="40" t="s">
        <v>180</v>
      </c>
      <c r="B45" s="29" t="s">
        <v>101</v>
      </c>
      <c r="C45" s="36" t="s">
        <v>122</v>
      </c>
      <c r="D45" s="48">
        <v>9920173150</v>
      </c>
      <c r="E45" s="48">
        <v>240</v>
      </c>
      <c r="F45" s="30">
        <f>F46</f>
        <v>0.7</v>
      </c>
    </row>
    <row r="46" spans="1:6" ht="32.25">
      <c r="A46" s="40" t="s">
        <v>181</v>
      </c>
      <c r="B46" s="29" t="s">
        <v>101</v>
      </c>
      <c r="C46" s="36" t="s">
        <v>122</v>
      </c>
      <c r="D46" s="48">
        <v>9920173150</v>
      </c>
      <c r="E46" s="48">
        <v>244</v>
      </c>
      <c r="F46" s="30">
        <f>F47</f>
        <v>0.7</v>
      </c>
    </row>
    <row r="47" spans="1:6" ht="15" customHeight="1">
      <c r="A47" s="44" t="s">
        <v>182</v>
      </c>
      <c r="B47" s="29" t="s">
        <v>101</v>
      </c>
      <c r="C47" s="34" t="s">
        <v>122</v>
      </c>
      <c r="D47" s="48">
        <v>9920173150</v>
      </c>
      <c r="E47" s="29" t="s">
        <v>207</v>
      </c>
      <c r="F47" s="32">
        <v>0.7</v>
      </c>
    </row>
    <row r="48" spans="1:6" ht="15.75" hidden="1">
      <c r="A48" s="27" t="s">
        <v>110</v>
      </c>
      <c r="B48" s="29" t="s">
        <v>101</v>
      </c>
      <c r="C48" s="34"/>
      <c r="D48" s="56"/>
      <c r="E48" s="29"/>
      <c r="F48" s="32"/>
    </row>
    <row r="49" spans="1:6" ht="15.75">
      <c r="A49" s="35" t="s">
        <v>121</v>
      </c>
      <c r="B49" s="29" t="s">
        <v>101</v>
      </c>
      <c r="C49" s="36" t="s">
        <v>111</v>
      </c>
      <c r="D49" s="51" t="s">
        <v>190</v>
      </c>
      <c r="E49" s="29"/>
      <c r="F49" s="30">
        <f>F50+F59+F55</f>
        <v>12</v>
      </c>
    </row>
    <row r="50" spans="1:6" ht="46.5">
      <c r="A50" s="44" t="s">
        <v>216</v>
      </c>
      <c r="B50" s="29" t="s">
        <v>101</v>
      </c>
      <c r="C50" s="55" t="s">
        <v>122</v>
      </c>
      <c r="D50" s="54">
        <v>9930849999</v>
      </c>
      <c r="E50" s="54"/>
      <c r="F50" s="30">
        <v>1</v>
      </c>
    </row>
    <row r="51" spans="1:6" ht="32.25">
      <c r="A51" s="40" t="s">
        <v>180</v>
      </c>
      <c r="B51" s="29" t="s">
        <v>101</v>
      </c>
      <c r="C51" s="36" t="s">
        <v>122</v>
      </c>
      <c r="D51" s="54">
        <v>9930849999</v>
      </c>
      <c r="E51" s="48">
        <v>200</v>
      </c>
      <c r="F51" s="30">
        <v>1</v>
      </c>
    </row>
    <row r="52" spans="1:6" ht="32.25">
      <c r="A52" s="40" t="s">
        <v>181</v>
      </c>
      <c r="B52" s="29" t="s">
        <v>101</v>
      </c>
      <c r="C52" s="36" t="s">
        <v>122</v>
      </c>
      <c r="D52" s="54">
        <v>9930849999</v>
      </c>
      <c r="E52" s="48">
        <v>240</v>
      </c>
      <c r="F52" s="30">
        <v>1</v>
      </c>
    </row>
    <row r="53" spans="1:6" ht="15" customHeight="1">
      <c r="A53" s="44" t="s">
        <v>182</v>
      </c>
      <c r="B53" s="29" t="s">
        <v>101</v>
      </c>
      <c r="C53" s="34" t="s">
        <v>122</v>
      </c>
      <c r="D53" s="57">
        <v>9930849999</v>
      </c>
      <c r="E53" s="53">
        <v>244</v>
      </c>
      <c r="F53" s="32">
        <v>1</v>
      </c>
    </row>
    <row r="54" spans="1:6" ht="15.75" hidden="1">
      <c r="A54" s="35" t="s">
        <v>121</v>
      </c>
      <c r="B54" s="29" t="s">
        <v>101</v>
      </c>
      <c r="C54" s="36" t="s">
        <v>111</v>
      </c>
      <c r="D54" s="54" t="s">
        <v>202</v>
      </c>
      <c r="E54" s="53"/>
      <c r="F54" s="30">
        <v>1</v>
      </c>
    </row>
    <row r="55" spans="1:6" ht="30.75">
      <c r="A55" s="44" t="s">
        <v>215</v>
      </c>
      <c r="B55" s="29" t="s">
        <v>101</v>
      </c>
      <c r="C55" s="34" t="s">
        <v>122</v>
      </c>
      <c r="D55" s="54" t="s">
        <v>191</v>
      </c>
      <c r="E55" s="53"/>
      <c r="F55" s="30">
        <f>F56</f>
        <v>10</v>
      </c>
    </row>
    <row r="56" spans="1:6" ht="32.25">
      <c r="A56" s="40" t="s">
        <v>180</v>
      </c>
      <c r="B56" s="29" t="s">
        <v>101</v>
      </c>
      <c r="C56" s="34" t="s">
        <v>122</v>
      </c>
      <c r="D56" s="54" t="s">
        <v>191</v>
      </c>
      <c r="E56" s="48">
        <v>200</v>
      </c>
      <c r="F56" s="30">
        <f>F57</f>
        <v>10</v>
      </c>
    </row>
    <row r="57" spans="1:6" ht="32.25">
      <c r="A57" s="40" t="s">
        <v>181</v>
      </c>
      <c r="B57" s="29" t="s">
        <v>101</v>
      </c>
      <c r="C57" s="34" t="s">
        <v>122</v>
      </c>
      <c r="D57" s="54" t="s">
        <v>191</v>
      </c>
      <c r="E57" s="48">
        <v>240</v>
      </c>
      <c r="F57" s="30">
        <f>F58</f>
        <v>10</v>
      </c>
    </row>
    <row r="58" spans="1:6" ht="30.75">
      <c r="A58" s="44" t="s">
        <v>182</v>
      </c>
      <c r="B58" s="29" t="s">
        <v>101</v>
      </c>
      <c r="C58" s="34" t="s">
        <v>122</v>
      </c>
      <c r="D58" s="54" t="s">
        <v>191</v>
      </c>
      <c r="E58" s="53">
        <v>244</v>
      </c>
      <c r="F58" s="32">
        <v>10</v>
      </c>
    </row>
    <row r="59" spans="1:6" ht="58.5" customHeight="1">
      <c r="A59" s="44" t="s">
        <v>214</v>
      </c>
      <c r="B59" s="29" t="s">
        <v>101</v>
      </c>
      <c r="C59" s="55" t="s">
        <v>122</v>
      </c>
      <c r="D59" s="54" t="s">
        <v>192</v>
      </c>
      <c r="E59" s="54">
        <v>244</v>
      </c>
      <c r="F59" s="30">
        <v>1</v>
      </c>
    </row>
    <row r="60" spans="1:6" ht="32.25">
      <c r="A60" s="40" t="s">
        <v>180</v>
      </c>
      <c r="B60" s="29" t="s">
        <v>101</v>
      </c>
      <c r="C60" s="36" t="s">
        <v>122</v>
      </c>
      <c r="D60" s="54" t="s">
        <v>192</v>
      </c>
      <c r="E60" s="48">
        <v>200</v>
      </c>
      <c r="F60" s="30">
        <v>1</v>
      </c>
    </row>
    <row r="61" spans="1:6" ht="32.25">
      <c r="A61" s="40" t="s">
        <v>181</v>
      </c>
      <c r="B61" s="29" t="s">
        <v>101</v>
      </c>
      <c r="C61" s="36" t="s">
        <v>122</v>
      </c>
      <c r="D61" s="54" t="s">
        <v>192</v>
      </c>
      <c r="E61" s="48">
        <v>240</v>
      </c>
      <c r="F61" s="30">
        <v>1</v>
      </c>
    </row>
    <row r="62" spans="1:6" ht="30.75">
      <c r="A62" s="44" t="s">
        <v>182</v>
      </c>
      <c r="B62" s="29" t="s">
        <v>101</v>
      </c>
      <c r="C62" s="34" t="s">
        <v>122</v>
      </c>
      <c r="D62" s="57" t="s">
        <v>192</v>
      </c>
      <c r="E62" s="53">
        <v>244</v>
      </c>
      <c r="F62" s="32">
        <v>1</v>
      </c>
    </row>
    <row r="63" spans="1:6" ht="15.75">
      <c r="A63" s="35" t="s">
        <v>123</v>
      </c>
      <c r="B63" s="29" t="s">
        <v>101</v>
      </c>
      <c r="C63" s="36" t="s">
        <v>124</v>
      </c>
      <c r="D63" s="48"/>
      <c r="E63" s="48"/>
      <c r="F63" s="30">
        <f>F64</f>
        <v>125.60000000000001</v>
      </c>
    </row>
    <row r="64" spans="1:6" ht="42" customHeight="1">
      <c r="A64" s="35" t="s">
        <v>125</v>
      </c>
      <c r="B64" s="29" t="s">
        <v>101</v>
      </c>
      <c r="C64" s="34" t="s">
        <v>126</v>
      </c>
      <c r="D64" s="48">
        <v>9920200000</v>
      </c>
      <c r="E64" s="48"/>
      <c r="F64" s="32">
        <f>F65</f>
        <v>125.60000000000001</v>
      </c>
    </row>
    <row r="65" spans="1:6" ht="32.25">
      <c r="A65" s="58" t="s">
        <v>166</v>
      </c>
      <c r="B65" s="29" t="s">
        <v>101</v>
      </c>
      <c r="C65" s="34" t="s">
        <v>126</v>
      </c>
      <c r="D65" s="53">
        <v>9920251180</v>
      </c>
      <c r="E65" s="53"/>
      <c r="F65" s="32">
        <f>F66+F70</f>
        <v>125.60000000000001</v>
      </c>
    </row>
    <row r="66" spans="1:6" ht="32.25">
      <c r="A66" s="40" t="s">
        <v>177</v>
      </c>
      <c r="B66" s="29" t="s">
        <v>101</v>
      </c>
      <c r="C66" s="39" t="s">
        <v>126</v>
      </c>
      <c r="D66" s="48">
        <v>9920251180</v>
      </c>
      <c r="E66" s="48">
        <v>100</v>
      </c>
      <c r="F66" s="32">
        <f>F69+F68</f>
        <v>117.7</v>
      </c>
    </row>
    <row r="67" spans="1:9" ht="15.75">
      <c r="A67" s="49" t="s">
        <v>170</v>
      </c>
      <c r="B67" s="29" t="s">
        <v>101</v>
      </c>
      <c r="C67" s="39" t="s">
        <v>126</v>
      </c>
      <c r="D67" s="48">
        <v>9920251180</v>
      </c>
      <c r="E67" s="48">
        <v>120</v>
      </c>
      <c r="F67" s="32">
        <f>F68+F69</f>
        <v>117.7</v>
      </c>
      <c r="H67" s="64"/>
      <c r="I67" s="64"/>
    </row>
    <row r="68" spans="1:6" ht="15.75">
      <c r="A68" s="49" t="s">
        <v>171</v>
      </c>
      <c r="B68" s="29" t="s">
        <v>101</v>
      </c>
      <c r="C68" s="39" t="s">
        <v>126</v>
      </c>
      <c r="D68" s="48">
        <v>9920251180</v>
      </c>
      <c r="E68" s="48">
        <v>121</v>
      </c>
      <c r="F68" s="32">
        <v>90.399</v>
      </c>
    </row>
    <row r="69" spans="1:6" ht="15.75">
      <c r="A69" s="49" t="s">
        <v>173</v>
      </c>
      <c r="B69" s="29" t="s">
        <v>101</v>
      </c>
      <c r="C69" s="39" t="s">
        <v>126</v>
      </c>
      <c r="D69" s="48">
        <v>9920251180</v>
      </c>
      <c r="E69" s="48">
        <v>129</v>
      </c>
      <c r="F69" s="32">
        <v>27.301</v>
      </c>
    </row>
    <row r="70" spans="1:6" ht="15.75">
      <c r="A70" s="40" t="s">
        <v>193</v>
      </c>
      <c r="B70" s="29" t="s">
        <v>101</v>
      </c>
      <c r="C70" s="39" t="s">
        <v>126</v>
      </c>
      <c r="D70" s="59">
        <v>9920251180</v>
      </c>
      <c r="E70" s="59"/>
      <c r="F70" s="32">
        <f>F71</f>
        <v>7.9</v>
      </c>
    </row>
    <row r="71" spans="1:6" ht="32.25">
      <c r="A71" s="40" t="s">
        <v>180</v>
      </c>
      <c r="B71" s="29" t="s">
        <v>101</v>
      </c>
      <c r="C71" s="39" t="s">
        <v>126</v>
      </c>
      <c r="D71" s="59">
        <v>9920251180</v>
      </c>
      <c r="E71" s="48">
        <v>200</v>
      </c>
      <c r="F71" s="32">
        <f>F72</f>
        <v>7.9</v>
      </c>
    </row>
    <row r="72" spans="1:6" ht="32.25">
      <c r="A72" s="40" t="s">
        <v>181</v>
      </c>
      <c r="B72" s="29" t="s">
        <v>101</v>
      </c>
      <c r="C72" s="39" t="s">
        <v>126</v>
      </c>
      <c r="D72" s="60">
        <v>9920251180</v>
      </c>
      <c r="E72" s="53">
        <v>240</v>
      </c>
      <c r="F72" s="32">
        <f>F73</f>
        <v>7.9</v>
      </c>
    </row>
    <row r="73" spans="1:6" ht="31.5" customHeight="1">
      <c r="A73" s="44" t="s">
        <v>182</v>
      </c>
      <c r="B73" s="29" t="s">
        <v>101</v>
      </c>
      <c r="C73" s="39" t="s">
        <v>126</v>
      </c>
      <c r="D73" s="59">
        <v>9920251180</v>
      </c>
      <c r="E73" s="48">
        <v>244</v>
      </c>
      <c r="F73" s="32">
        <v>7.9</v>
      </c>
    </row>
    <row r="74" spans="1:6" ht="15.75" hidden="1">
      <c r="A74" s="35" t="s">
        <v>127</v>
      </c>
      <c r="B74" s="29" t="s">
        <v>101</v>
      </c>
      <c r="C74" s="36" t="s">
        <v>128</v>
      </c>
      <c r="D74" s="59"/>
      <c r="E74" s="48"/>
      <c r="F74" s="30"/>
    </row>
    <row r="75" spans="1:6" ht="15.75" hidden="1">
      <c r="A75" s="37" t="s">
        <v>129</v>
      </c>
      <c r="B75" s="29" t="s">
        <v>101</v>
      </c>
      <c r="C75" s="34" t="s">
        <v>128</v>
      </c>
      <c r="D75" s="59">
        <v>9920300000</v>
      </c>
      <c r="E75" s="48"/>
      <c r="F75" s="32"/>
    </row>
    <row r="76" spans="1:6" ht="32.25" hidden="1">
      <c r="A76" s="37" t="s">
        <v>203</v>
      </c>
      <c r="B76" s="29" t="s">
        <v>101</v>
      </c>
      <c r="C76" s="39" t="s">
        <v>130</v>
      </c>
      <c r="D76" s="60">
        <v>9920373110</v>
      </c>
      <c r="E76" s="53">
        <v>100</v>
      </c>
      <c r="F76" s="32"/>
    </row>
    <row r="77" spans="1:6" ht="32.25" hidden="1">
      <c r="A77" s="37" t="s">
        <v>177</v>
      </c>
      <c r="B77" s="29" t="s">
        <v>101</v>
      </c>
      <c r="C77" s="39" t="s">
        <v>130</v>
      </c>
      <c r="D77" s="60">
        <v>9920373110</v>
      </c>
      <c r="E77" s="48">
        <v>120</v>
      </c>
      <c r="F77" s="32"/>
    </row>
    <row r="78" spans="1:6" ht="15.75" hidden="1">
      <c r="A78" s="49" t="s">
        <v>170</v>
      </c>
      <c r="B78" s="29" t="s">
        <v>101</v>
      </c>
      <c r="C78" s="39" t="s">
        <v>130</v>
      </c>
      <c r="D78" s="60">
        <v>9920373110</v>
      </c>
      <c r="E78" s="48">
        <v>120</v>
      </c>
      <c r="F78" s="32"/>
    </row>
    <row r="79" spans="1:6" ht="15.75" hidden="1">
      <c r="A79" s="49" t="s">
        <v>171</v>
      </c>
      <c r="B79" s="29" t="s">
        <v>101</v>
      </c>
      <c r="C79" s="38" t="s">
        <v>130</v>
      </c>
      <c r="D79" s="59">
        <v>9920373110</v>
      </c>
      <c r="E79" s="48">
        <v>121</v>
      </c>
      <c r="F79" s="32"/>
    </row>
    <row r="80" spans="1:6" ht="15.75" hidden="1">
      <c r="A80" s="49" t="s">
        <v>173</v>
      </c>
      <c r="B80" s="29" t="s">
        <v>101</v>
      </c>
      <c r="C80" s="38" t="s">
        <v>130</v>
      </c>
      <c r="D80" s="59">
        <v>9920373110</v>
      </c>
      <c r="E80" s="48">
        <v>129</v>
      </c>
      <c r="F80" s="32"/>
    </row>
    <row r="81" spans="1:6" ht="15.75" hidden="1">
      <c r="A81" s="37" t="s">
        <v>193</v>
      </c>
      <c r="B81" s="29" t="s">
        <v>101</v>
      </c>
      <c r="C81" s="39" t="s">
        <v>130</v>
      </c>
      <c r="D81" s="60">
        <v>9920373110</v>
      </c>
      <c r="E81" s="23"/>
      <c r="F81" s="32"/>
    </row>
    <row r="82" spans="1:6" ht="32.25" hidden="1">
      <c r="A82" s="37" t="s">
        <v>180</v>
      </c>
      <c r="B82" s="29" t="s">
        <v>101</v>
      </c>
      <c r="C82" s="38" t="s">
        <v>130</v>
      </c>
      <c r="D82" s="59">
        <v>9920373110</v>
      </c>
      <c r="E82" s="59">
        <v>200</v>
      </c>
      <c r="F82" s="32"/>
    </row>
    <row r="83" spans="1:6" ht="32.25" hidden="1">
      <c r="A83" s="37" t="s">
        <v>181</v>
      </c>
      <c r="B83" s="29" t="s">
        <v>101</v>
      </c>
      <c r="C83" s="38" t="s">
        <v>130</v>
      </c>
      <c r="D83" s="59">
        <v>9920373110</v>
      </c>
      <c r="E83" s="59">
        <v>240</v>
      </c>
      <c r="F83" s="32"/>
    </row>
    <row r="84" spans="1:6" ht="30.75" hidden="1">
      <c r="A84" s="61" t="s">
        <v>182</v>
      </c>
      <c r="B84" s="29" t="s">
        <v>101</v>
      </c>
      <c r="C84" s="39" t="s">
        <v>130</v>
      </c>
      <c r="D84" s="60">
        <v>9920373110</v>
      </c>
      <c r="E84" s="60">
        <v>244</v>
      </c>
      <c r="F84" s="32"/>
    </row>
    <row r="85" spans="1:6" ht="15.75">
      <c r="A85" s="35" t="s">
        <v>131</v>
      </c>
      <c r="B85" s="29" t="s">
        <v>101</v>
      </c>
      <c r="C85" s="36" t="s">
        <v>132</v>
      </c>
      <c r="D85" s="59">
        <v>9910400000</v>
      </c>
      <c r="E85" s="59"/>
      <c r="F85" s="30">
        <f>F86</f>
        <v>270</v>
      </c>
    </row>
    <row r="86" spans="1:6" ht="15" customHeight="1">
      <c r="A86" s="35" t="s">
        <v>133</v>
      </c>
      <c r="B86" s="29" t="s">
        <v>101</v>
      </c>
      <c r="C86" s="34" t="s">
        <v>134</v>
      </c>
      <c r="D86" s="59">
        <v>9910443060</v>
      </c>
      <c r="E86" s="59">
        <v>300</v>
      </c>
      <c r="F86" s="32">
        <f>F87</f>
        <v>270</v>
      </c>
    </row>
    <row r="87" spans="1:6" ht="33.75" customHeight="1">
      <c r="A87" s="35" t="s">
        <v>194</v>
      </c>
      <c r="B87" s="29" t="s">
        <v>101</v>
      </c>
      <c r="C87" s="34" t="s">
        <v>134</v>
      </c>
      <c r="D87" s="60">
        <v>9910443060</v>
      </c>
      <c r="E87" s="60">
        <v>320</v>
      </c>
      <c r="F87" s="32">
        <f>F88</f>
        <v>270</v>
      </c>
    </row>
    <row r="88" spans="1:6" ht="16.5" customHeight="1">
      <c r="A88" s="44" t="s">
        <v>195</v>
      </c>
      <c r="B88" s="29" t="s">
        <v>101</v>
      </c>
      <c r="C88" s="34" t="s">
        <v>134</v>
      </c>
      <c r="D88" s="59">
        <v>9910443060</v>
      </c>
      <c r="E88" s="59">
        <v>321</v>
      </c>
      <c r="F88" s="32">
        <v>270</v>
      </c>
    </row>
    <row r="89" spans="1:6" ht="15.75" customHeight="1">
      <c r="A89" s="37" t="s">
        <v>135</v>
      </c>
      <c r="B89" s="29" t="s">
        <v>101</v>
      </c>
      <c r="C89" s="38" t="s">
        <v>136</v>
      </c>
      <c r="D89" s="59">
        <v>9920400000</v>
      </c>
      <c r="E89" s="59"/>
      <c r="F89" s="30">
        <f>F90</f>
        <v>399.877</v>
      </c>
    </row>
    <row r="90" spans="1:6" ht="15" customHeight="1">
      <c r="A90" s="37" t="s">
        <v>137</v>
      </c>
      <c r="B90" s="29" t="s">
        <v>101</v>
      </c>
      <c r="C90" s="39" t="s">
        <v>138</v>
      </c>
      <c r="D90" s="59">
        <v>9920441040</v>
      </c>
      <c r="E90" s="59">
        <v>500</v>
      </c>
      <c r="F90" s="32">
        <f>F91</f>
        <v>399.877</v>
      </c>
    </row>
    <row r="91" spans="1:6" ht="30" customHeight="1">
      <c r="A91" s="37" t="s">
        <v>196</v>
      </c>
      <c r="B91" s="29" t="s">
        <v>101</v>
      </c>
      <c r="C91" s="39" t="s">
        <v>138</v>
      </c>
      <c r="D91" s="60">
        <v>9920441040</v>
      </c>
      <c r="E91" s="59">
        <v>540</v>
      </c>
      <c r="F91" s="32">
        <f>F92</f>
        <v>399.877</v>
      </c>
    </row>
    <row r="92" spans="1:6" ht="15" customHeight="1">
      <c r="A92" s="61" t="s">
        <v>97</v>
      </c>
      <c r="B92" s="29" t="s">
        <v>101</v>
      </c>
      <c r="C92" s="39" t="s">
        <v>138</v>
      </c>
      <c r="D92" s="60">
        <v>9920441040</v>
      </c>
      <c r="E92" s="60">
        <v>540</v>
      </c>
      <c r="F92" s="32">
        <v>399.877</v>
      </c>
    </row>
    <row r="93" spans="1:6" ht="15" customHeight="1">
      <c r="A93" s="37" t="s">
        <v>127</v>
      </c>
      <c r="B93" s="29" t="s">
        <v>101</v>
      </c>
      <c r="C93" s="38" t="s">
        <v>128</v>
      </c>
      <c r="D93" s="59">
        <v>9930100000</v>
      </c>
      <c r="E93" s="59"/>
      <c r="F93" s="30">
        <f>F94+F99</f>
        <v>1527.3000000000002</v>
      </c>
    </row>
    <row r="94" spans="1:6" ht="15" customHeight="1">
      <c r="A94" s="37" t="s">
        <v>139</v>
      </c>
      <c r="B94" s="29" t="s">
        <v>101</v>
      </c>
      <c r="C94" s="39" t="s">
        <v>128</v>
      </c>
      <c r="D94" s="48">
        <v>9930149999</v>
      </c>
      <c r="E94" s="48"/>
      <c r="F94" s="32">
        <f>F95</f>
        <v>1527.3000000000002</v>
      </c>
    </row>
    <row r="95" spans="1:6" ht="30.75" customHeight="1">
      <c r="A95" s="40" t="s">
        <v>180</v>
      </c>
      <c r="B95" s="29" t="s">
        <v>101</v>
      </c>
      <c r="C95" s="39" t="s">
        <v>140</v>
      </c>
      <c r="D95" s="48">
        <v>9930149999</v>
      </c>
      <c r="E95" s="48">
        <v>200</v>
      </c>
      <c r="F95" s="32">
        <f>F96</f>
        <v>1527.3000000000002</v>
      </c>
    </row>
    <row r="96" spans="1:6" ht="30" customHeight="1">
      <c r="A96" s="40" t="s">
        <v>181</v>
      </c>
      <c r="B96" s="29" t="s">
        <v>101</v>
      </c>
      <c r="C96" s="39" t="s">
        <v>140</v>
      </c>
      <c r="D96" s="53">
        <v>9930149999</v>
      </c>
      <c r="E96" s="53">
        <v>240</v>
      </c>
      <c r="F96" s="32">
        <f>F97</f>
        <v>1527.3000000000002</v>
      </c>
    </row>
    <row r="97" spans="1:6" ht="33" customHeight="1">
      <c r="A97" s="52" t="s">
        <v>182</v>
      </c>
      <c r="B97" s="29" t="s">
        <v>101</v>
      </c>
      <c r="C97" s="39" t="s">
        <v>140</v>
      </c>
      <c r="D97" s="53">
        <v>9930149999</v>
      </c>
      <c r="E97" s="53">
        <v>244</v>
      </c>
      <c r="F97" s="32">
        <f>F98</f>
        <v>1527.3000000000002</v>
      </c>
    </row>
    <row r="98" spans="1:6" ht="45.75" customHeight="1">
      <c r="A98" s="44" t="s">
        <v>197</v>
      </c>
      <c r="B98" s="29" t="s">
        <v>101</v>
      </c>
      <c r="C98" s="39" t="s">
        <v>140</v>
      </c>
      <c r="D98" s="48">
        <v>9930149999</v>
      </c>
      <c r="E98" s="48">
        <v>244</v>
      </c>
      <c r="F98" s="32">
        <f>973.2+479.1+75</f>
        <v>1527.3000000000002</v>
      </c>
    </row>
    <row r="99" spans="1:6" ht="18" customHeight="1" hidden="1">
      <c r="A99" s="40" t="s">
        <v>141</v>
      </c>
      <c r="B99" s="29" t="s">
        <v>101</v>
      </c>
      <c r="C99" s="34" t="s">
        <v>128</v>
      </c>
      <c r="D99" s="48" t="s">
        <v>198</v>
      </c>
      <c r="E99" s="48"/>
      <c r="F99" s="32">
        <f>F100</f>
        <v>0</v>
      </c>
    </row>
    <row r="100" spans="1:6" ht="18" customHeight="1" hidden="1">
      <c r="A100" s="40" t="s">
        <v>180</v>
      </c>
      <c r="B100" s="29" t="s">
        <v>101</v>
      </c>
      <c r="C100" s="34" t="s">
        <v>142</v>
      </c>
      <c r="D100" s="53" t="s">
        <v>199</v>
      </c>
      <c r="E100" s="48">
        <v>200</v>
      </c>
      <c r="F100" s="32">
        <f>F101</f>
        <v>0</v>
      </c>
    </row>
    <row r="101" spans="1:6" ht="18" customHeight="1" hidden="1">
      <c r="A101" s="40" t="s">
        <v>181</v>
      </c>
      <c r="B101" s="29" t="s">
        <v>101</v>
      </c>
      <c r="C101" s="34" t="s">
        <v>142</v>
      </c>
      <c r="D101" s="53" t="s">
        <v>199</v>
      </c>
      <c r="E101" s="53">
        <v>240</v>
      </c>
      <c r="F101" s="32">
        <f>F102</f>
        <v>0</v>
      </c>
    </row>
    <row r="102" spans="1:6" ht="18" customHeight="1" hidden="1">
      <c r="A102" s="44" t="s">
        <v>182</v>
      </c>
      <c r="B102" s="29" t="s">
        <v>101</v>
      </c>
      <c r="C102" s="34" t="s">
        <v>142</v>
      </c>
      <c r="D102" s="53" t="s">
        <v>199</v>
      </c>
      <c r="E102" s="48">
        <v>244</v>
      </c>
      <c r="F102" s="32"/>
    </row>
    <row r="103" spans="1:6" ht="18" customHeight="1">
      <c r="A103" s="35" t="s">
        <v>143</v>
      </c>
      <c r="B103" s="29" t="s">
        <v>101</v>
      </c>
      <c r="C103" s="36" t="s">
        <v>144</v>
      </c>
      <c r="D103" s="48">
        <v>9930000000</v>
      </c>
      <c r="E103" s="48"/>
      <c r="F103" s="30">
        <f>F104+F110</f>
        <v>297.3</v>
      </c>
    </row>
    <row r="104" spans="1:6" ht="15" customHeight="1">
      <c r="A104" s="35" t="s">
        <v>145</v>
      </c>
      <c r="B104" s="29" t="s">
        <v>101</v>
      </c>
      <c r="C104" s="34" t="s">
        <v>146</v>
      </c>
      <c r="D104" s="48">
        <v>9930300000</v>
      </c>
      <c r="E104" s="48"/>
      <c r="F104" s="32">
        <f>F105+F108</f>
        <v>284.3</v>
      </c>
    </row>
    <row r="105" spans="1:6" ht="23.25" customHeight="1">
      <c r="A105" s="35" t="s">
        <v>180</v>
      </c>
      <c r="B105" s="29" t="s">
        <v>101</v>
      </c>
      <c r="C105" s="34" t="s">
        <v>146</v>
      </c>
      <c r="D105" s="48">
        <v>9930349999</v>
      </c>
      <c r="E105" s="53">
        <v>200</v>
      </c>
      <c r="F105" s="32">
        <f>F106</f>
        <v>70</v>
      </c>
    </row>
    <row r="106" spans="1:6" ht="32.25" customHeight="1">
      <c r="A106" s="35" t="s">
        <v>181</v>
      </c>
      <c r="B106" s="29" t="s">
        <v>101</v>
      </c>
      <c r="C106" s="34" t="s">
        <v>146</v>
      </c>
      <c r="D106" s="48">
        <v>9930349999</v>
      </c>
      <c r="E106" s="48">
        <v>240</v>
      </c>
      <c r="F106" s="32">
        <f>F107</f>
        <v>70</v>
      </c>
    </row>
    <row r="107" spans="1:6" ht="32.25" customHeight="1">
      <c r="A107" s="52" t="s">
        <v>182</v>
      </c>
      <c r="B107" s="29" t="s">
        <v>101</v>
      </c>
      <c r="C107" s="34" t="s">
        <v>146</v>
      </c>
      <c r="D107" s="48">
        <v>9930349999</v>
      </c>
      <c r="E107" s="48">
        <v>244</v>
      </c>
      <c r="F107" s="32">
        <v>70</v>
      </c>
    </row>
    <row r="108" spans="1:6" ht="32.25" customHeight="1">
      <c r="A108" s="35" t="s">
        <v>181</v>
      </c>
      <c r="B108" s="29" t="s">
        <v>101</v>
      </c>
      <c r="C108" s="34" t="s">
        <v>148</v>
      </c>
      <c r="D108" s="77" t="s">
        <v>232</v>
      </c>
      <c r="E108" s="57">
        <v>200</v>
      </c>
      <c r="F108" s="32">
        <f>F109</f>
        <v>214.3</v>
      </c>
    </row>
    <row r="109" spans="1:6" ht="32.25" customHeight="1">
      <c r="A109" s="52" t="s">
        <v>182</v>
      </c>
      <c r="B109" s="29" t="s">
        <v>101</v>
      </c>
      <c r="C109" s="34" t="s">
        <v>148</v>
      </c>
      <c r="D109" s="77" t="s">
        <v>232</v>
      </c>
      <c r="E109" s="57">
        <v>244</v>
      </c>
      <c r="F109" s="32">
        <v>214.3</v>
      </c>
    </row>
    <row r="110" spans="1:6" ht="17.25" customHeight="1">
      <c r="A110" s="35" t="s">
        <v>147</v>
      </c>
      <c r="B110" s="29" t="s">
        <v>101</v>
      </c>
      <c r="C110" s="34" t="s">
        <v>148</v>
      </c>
      <c r="D110" s="48">
        <v>9930400000</v>
      </c>
      <c r="E110" s="48"/>
      <c r="F110" s="32">
        <f>F111+F114</f>
        <v>13</v>
      </c>
    </row>
    <row r="111" spans="1:6" ht="32.25" customHeight="1">
      <c r="A111" s="35" t="s">
        <v>180</v>
      </c>
      <c r="B111" s="29" t="s">
        <v>101</v>
      </c>
      <c r="C111" s="34" t="s">
        <v>148</v>
      </c>
      <c r="D111" s="54">
        <v>9930449999</v>
      </c>
      <c r="E111" s="53">
        <v>200</v>
      </c>
      <c r="F111" s="32">
        <f>F112</f>
        <v>13</v>
      </c>
    </row>
    <row r="112" spans="1:6" ht="36" customHeight="1" hidden="1">
      <c r="A112" s="35" t="s">
        <v>181</v>
      </c>
      <c r="B112" s="29" t="s">
        <v>101</v>
      </c>
      <c r="C112" s="34" t="s">
        <v>148</v>
      </c>
      <c r="D112" s="54">
        <v>9930449999</v>
      </c>
      <c r="E112" s="54">
        <v>240</v>
      </c>
      <c r="F112" s="32">
        <f>F113</f>
        <v>13</v>
      </c>
    </row>
    <row r="113" spans="1:6" ht="31.5" customHeight="1">
      <c r="A113" s="52" t="s">
        <v>182</v>
      </c>
      <c r="B113" s="29" t="s">
        <v>101</v>
      </c>
      <c r="C113" s="34" t="s">
        <v>148</v>
      </c>
      <c r="D113" s="57">
        <v>9930449999</v>
      </c>
      <c r="E113" s="57">
        <v>244</v>
      </c>
      <c r="F113" s="32">
        <v>13</v>
      </c>
    </row>
    <row r="114" spans="1:6" ht="30.75" customHeight="1" hidden="1">
      <c r="A114" s="35" t="s">
        <v>181</v>
      </c>
      <c r="B114" s="29" t="s">
        <v>101</v>
      </c>
      <c r="C114" s="34" t="s">
        <v>148</v>
      </c>
      <c r="D114" s="77" t="s">
        <v>232</v>
      </c>
      <c r="E114" s="57">
        <v>200</v>
      </c>
      <c r="F114" s="32">
        <f>F115</f>
        <v>0</v>
      </c>
    </row>
    <row r="115" spans="1:6" ht="28.5" customHeight="1" hidden="1">
      <c r="A115" s="52" t="s">
        <v>182</v>
      </c>
      <c r="B115" s="29" t="s">
        <v>101</v>
      </c>
      <c r="C115" s="34" t="s">
        <v>148</v>
      </c>
      <c r="D115" s="77" t="s">
        <v>232</v>
      </c>
      <c r="E115" s="57">
        <v>244</v>
      </c>
      <c r="F115" s="32">
        <v>0</v>
      </c>
    </row>
    <row r="116" spans="1:6" ht="31.5" customHeight="1">
      <c r="A116" s="35" t="s">
        <v>220</v>
      </c>
      <c r="B116" s="29" t="s">
        <v>101</v>
      </c>
      <c r="C116" s="36" t="s">
        <v>223</v>
      </c>
      <c r="D116" s="54">
        <v>9930000000</v>
      </c>
      <c r="E116" s="54">
        <v>200</v>
      </c>
      <c r="F116" s="30">
        <f>F117</f>
        <v>1853</v>
      </c>
    </row>
    <row r="117" spans="1:6" ht="31.5" customHeight="1">
      <c r="A117" s="35" t="s">
        <v>225</v>
      </c>
      <c r="B117" s="29" t="s">
        <v>101</v>
      </c>
      <c r="C117" s="36" t="s">
        <v>221</v>
      </c>
      <c r="D117" s="54">
        <v>9930400000</v>
      </c>
      <c r="E117" s="54">
        <v>240</v>
      </c>
      <c r="F117" s="30">
        <f>F118</f>
        <v>1853</v>
      </c>
    </row>
    <row r="118" spans="1:6" ht="31.5" customHeight="1">
      <c r="A118" s="67" t="s">
        <v>226</v>
      </c>
      <c r="B118" s="31" t="s">
        <v>101</v>
      </c>
      <c r="C118" s="34" t="s">
        <v>221</v>
      </c>
      <c r="D118" s="57" t="s">
        <v>224</v>
      </c>
      <c r="E118" s="57">
        <v>244</v>
      </c>
      <c r="F118" s="32">
        <f>F119</f>
        <v>1853</v>
      </c>
    </row>
    <row r="119" spans="1:8" ht="40.5" customHeight="1">
      <c r="A119" s="52" t="s">
        <v>181</v>
      </c>
      <c r="B119" s="31" t="s">
        <v>101</v>
      </c>
      <c r="C119" s="34" t="s">
        <v>221</v>
      </c>
      <c r="D119" s="57" t="s">
        <v>224</v>
      </c>
      <c r="E119" s="57">
        <v>244</v>
      </c>
      <c r="F119" s="32">
        <f>F120</f>
        <v>1853</v>
      </c>
      <c r="H119" s="21"/>
    </row>
    <row r="120" spans="1:8" ht="33.75" customHeight="1">
      <c r="A120" s="52" t="s">
        <v>182</v>
      </c>
      <c r="B120" s="31" t="s">
        <v>101</v>
      </c>
      <c r="C120" s="34" t="s">
        <v>221</v>
      </c>
      <c r="D120" s="57" t="s">
        <v>224</v>
      </c>
      <c r="E120" s="57">
        <v>244</v>
      </c>
      <c r="F120" s="32">
        <v>1853</v>
      </c>
      <c r="H120" s="21">
        <f>F115/830</f>
        <v>0</v>
      </c>
    </row>
    <row r="121" spans="1:6" ht="16.5" customHeight="1">
      <c r="A121" s="35" t="s">
        <v>149</v>
      </c>
      <c r="B121" s="29" t="s">
        <v>101</v>
      </c>
      <c r="C121" s="36" t="s">
        <v>150</v>
      </c>
      <c r="D121" s="57"/>
      <c r="E121" s="57"/>
      <c r="F121" s="30"/>
    </row>
    <row r="122" spans="1:6" ht="30" customHeight="1">
      <c r="A122" s="35" t="s">
        <v>151</v>
      </c>
      <c r="B122" s="29" t="s">
        <v>101</v>
      </c>
      <c r="C122" s="34" t="s">
        <v>150</v>
      </c>
      <c r="D122" s="57">
        <v>9930000000</v>
      </c>
      <c r="E122" s="57"/>
      <c r="F122" s="32">
        <f>F123+F128</f>
        <v>4516.489</v>
      </c>
    </row>
    <row r="123" spans="1:6" ht="24.75" customHeight="1">
      <c r="A123" s="35" t="s">
        <v>153</v>
      </c>
      <c r="B123" s="29" t="s">
        <v>101</v>
      </c>
      <c r="C123" s="34" t="s">
        <v>152</v>
      </c>
      <c r="D123" s="57">
        <v>9930500000</v>
      </c>
      <c r="E123" s="57"/>
      <c r="F123" s="32">
        <f>F124+F126</f>
        <v>3330.989</v>
      </c>
    </row>
    <row r="124" spans="1:6" ht="31.5" customHeight="1">
      <c r="A124" s="35" t="s">
        <v>200</v>
      </c>
      <c r="B124" s="29" t="s">
        <v>101</v>
      </c>
      <c r="C124" s="34" t="s">
        <v>152</v>
      </c>
      <c r="D124" s="57">
        <v>9930540590</v>
      </c>
      <c r="E124" s="57">
        <v>600</v>
      </c>
      <c r="F124" s="32">
        <f>F125</f>
        <v>2292.4</v>
      </c>
    </row>
    <row r="125" spans="1:6" ht="48.75" customHeight="1">
      <c r="A125" s="52" t="s">
        <v>201</v>
      </c>
      <c r="B125" s="29" t="s">
        <v>101</v>
      </c>
      <c r="C125" s="34" t="s">
        <v>152</v>
      </c>
      <c r="D125" s="57">
        <v>9930540590</v>
      </c>
      <c r="E125" s="57">
        <v>611</v>
      </c>
      <c r="F125" s="32">
        <v>2292.4</v>
      </c>
    </row>
    <row r="126" spans="1:6" ht="43.5" customHeight="1">
      <c r="A126" s="35" t="s">
        <v>200</v>
      </c>
      <c r="B126" s="29" t="s">
        <v>101</v>
      </c>
      <c r="C126" s="34" t="s">
        <v>152</v>
      </c>
      <c r="D126" s="57" t="s">
        <v>230</v>
      </c>
      <c r="E126" s="57">
        <v>600</v>
      </c>
      <c r="F126" s="32">
        <f>F127</f>
        <v>1038.589</v>
      </c>
    </row>
    <row r="127" spans="1:6" ht="37.5" customHeight="1">
      <c r="A127" s="52" t="s">
        <v>231</v>
      </c>
      <c r="B127" s="29" t="s">
        <v>101</v>
      </c>
      <c r="C127" s="34" t="s">
        <v>152</v>
      </c>
      <c r="D127" s="57" t="s">
        <v>230</v>
      </c>
      <c r="E127" s="57">
        <v>612</v>
      </c>
      <c r="F127" s="32">
        <v>1038.589</v>
      </c>
    </row>
    <row r="128" spans="1:6" ht="30.75" customHeight="1">
      <c r="A128" s="35" t="s">
        <v>154</v>
      </c>
      <c r="B128" s="29" t="s">
        <v>101</v>
      </c>
      <c r="C128" s="34" t="s">
        <v>152</v>
      </c>
      <c r="D128" s="57">
        <v>9930600000</v>
      </c>
      <c r="E128" s="57"/>
      <c r="F128" s="32">
        <f>F129</f>
        <v>1185.5</v>
      </c>
    </row>
    <row r="129" spans="1:6" ht="34.5" customHeight="1">
      <c r="A129" s="35" t="s">
        <v>200</v>
      </c>
      <c r="B129" s="29" t="s">
        <v>101</v>
      </c>
      <c r="C129" s="50" t="s">
        <v>152</v>
      </c>
      <c r="D129" s="57">
        <v>9930640590</v>
      </c>
      <c r="E129" s="53">
        <v>600</v>
      </c>
      <c r="F129" s="32">
        <f>F130</f>
        <v>1185.5</v>
      </c>
    </row>
    <row r="130" spans="1:6" ht="30.75" customHeight="1">
      <c r="A130" s="52" t="s">
        <v>201</v>
      </c>
      <c r="B130" s="29" t="s">
        <v>101</v>
      </c>
      <c r="C130" s="50" t="s">
        <v>152</v>
      </c>
      <c r="D130" s="57">
        <v>9930640590</v>
      </c>
      <c r="E130" s="53">
        <v>611</v>
      </c>
      <c r="F130" s="32">
        <v>1185.5</v>
      </c>
    </row>
    <row r="131" spans="1:6" ht="33" customHeight="1">
      <c r="A131" s="35" t="s">
        <v>155</v>
      </c>
      <c r="B131" s="29" t="s">
        <v>101</v>
      </c>
      <c r="C131" s="36" t="s">
        <v>156</v>
      </c>
      <c r="D131" s="48"/>
      <c r="E131" s="48"/>
      <c r="F131" s="41">
        <f>F132</f>
        <v>40</v>
      </c>
    </row>
    <row r="132" spans="1:6" ht="18.75" customHeight="1">
      <c r="A132" s="40" t="s">
        <v>157</v>
      </c>
      <c r="B132" s="29" t="s">
        <v>101</v>
      </c>
      <c r="C132" s="34" t="s">
        <v>158</v>
      </c>
      <c r="D132" s="48">
        <v>9930700000</v>
      </c>
      <c r="E132" s="48"/>
      <c r="F132" s="42">
        <f>F133</f>
        <v>40</v>
      </c>
    </row>
    <row r="133" spans="1:6" ht="32.25">
      <c r="A133" s="35" t="s">
        <v>180</v>
      </c>
      <c r="B133" s="29" t="s">
        <v>101</v>
      </c>
      <c r="C133" s="34" t="s">
        <v>158</v>
      </c>
      <c r="D133" s="53">
        <v>9930749999</v>
      </c>
      <c r="E133" s="53">
        <v>200</v>
      </c>
      <c r="F133" s="32">
        <f>F134</f>
        <v>40</v>
      </c>
    </row>
    <row r="134" spans="1:6" ht="32.25">
      <c r="A134" s="35" t="s">
        <v>181</v>
      </c>
      <c r="B134" s="29" t="s">
        <v>101</v>
      </c>
      <c r="C134" s="34" t="s">
        <v>158</v>
      </c>
      <c r="D134" s="57">
        <v>9930749999</v>
      </c>
      <c r="E134" s="57">
        <v>240</v>
      </c>
      <c r="F134" s="32">
        <f>F135</f>
        <v>40</v>
      </c>
    </row>
    <row r="135" spans="1:6" ht="30.75">
      <c r="A135" s="44" t="s">
        <v>182</v>
      </c>
      <c r="B135" s="29" t="s">
        <v>101</v>
      </c>
      <c r="C135" s="34" t="s">
        <v>158</v>
      </c>
      <c r="D135" s="57">
        <v>9930749999</v>
      </c>
      <c r="E135" s="57">
        <v>244</v>
      </c>
      <c r="F135" s="32">
        <v>40</v>
      </c>
    </row>
    <row r="136" spans="1:6" ht="15.75">
      <c r="A136" s="40" t="s">
        <v>218</v>
      </c>
      <c r="B136" s="36" t="s">
        <v>101</v>
      </c>
      <c r="C136" s="54">
        <v>1301</v>
      </c>
      <c r="D136" s="36" t="s">
        <v>233</v>
      </c>
      <c r="E136" s="30">
        <v>700</v>
      </c>
      <c r="F136" s="32">
        <v>1</v>
      </c>
    </row>
    <row r="137" spans="1:6" ht="15">
      <c r="A137" s="44" t="s">
        <v>218</v>
      </c>
      <c r="B137" s="34" t="s">
        <v>101</v>
      </c>
      <c r="C137" s="57">
        <v>1301</v>
      </c>
      <c r="D137" s="34" t="s">
        <v>233</v>
      </c>
      <c r="E137" s="32">
        <v>730</v>
      </c>
      <c r="F137" s="32">
        <v>1</v>
      </c>
    </row>
    <row r="138" spans="1:6" ht="15.75">
      <c r="A138" s="40" t="s">
        <v>159</v>
      </c>
      <c r="B138" s="29" t="s">
        <v>101</v>
      </c>
      <c r="C138" s="34"/>
      <c r="D138" s="57"/>
      <c r="E138" s="57"/>
      <c r="F138" s="45">
        <f>F12+F63+F74+F89+F93+F122+F103+F121+F131+F85+F116+F136</f>
        <v>14128.582999999999</v>
      </c>
    </row>
    <row r="143" ht="15">
      <c r="F143" s="65"/>
    </row>
    <row r="145" ht="15">
      <c r="F145" s="62"/>
    </row>
    <row r="156" ht="12.75" customHeight="1"/>
  </sheetData>
  <sheetProtection selectLockedCells="1" selectUnlockedCells="1"/>
  <mergeCells count="2">
    <mergeCell ref="A7:F7"/>
    <mergeCell ref="E8:F8"/>
  </mergeCells>
  <printOptions/>
  <pageMargins left="0.7086614173228347" right="0.7086614173228347" top="0.7480314960629921" bottom="0.7480314960629921" header="0.5118110236220472" footer="0.5118110236220472"/>
  <pageSetup fitToHeight="3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2020-02-18T05:45:54Z</cp:lastPrinted>
  <dcterms:created xsi:type="dcterms:W3CDTF">2020-02-18T06:03:35Z</dcterms:created>
  <dcterms:modified xsi:type="dcterms:W3CDTF">2020-03-31T01:26:09Z</dcterms:modified>
  <cp:category/>
  <cp:version/>
  <cp:contentType/>
  <cp:contentStatus/>
</cp:coreProperties>
</file>